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90" yWindow="525" windowWidth="19815" windowHeight="7365"/>
  </bookViews>
  <sheets>
    <sheet name="B - Pomůcky - přírodopis" sheetId="3" r:id="rId1"/>
    <sheet name="C - Pomůcky - zeměpis" sheetId="4" r:id="rId2"/>
  </sheets>
  <definedNames>
    <definedName name="_xlnm._FilterDatabase" localSheetId="0" hidden="1">'B - Pomůcky - přírodopis'!$C$79:$K$168</definedName>
    <definedName name="_xlnm._FilterDatabase" localSheetId="1" hidden="1">'C - Pomůcky - zeměpis'!$C$79:$K$108</definedName>
    <definedName name="_xlnm.Print_Titles" localSheetId="0">'B - Pomůcky - přírodopis'!$79:$79</definedName>
    <definedName name="_xlnm.Print_Titles" localSheetId="1">'C - Pomůcky - zeměpis'!$79:$79</definedName>
    <definedName name="_xlnm.Print_Area" localSheetId="0">'B - Pomůcky - přírodopis'!$C$45:$J$61,'B - Pomůcky - přírodopis'!$C$67:$K$168</definedName>
    <definedName name="_xlnm.Print_Area" localSheetId="1">'C - Pomůcky - zeměpis'!$C$45:$J$61,'C - Pomůcky - zeměpis'!$C$67:$K$108</definedName>
  </definedNames>
  <calcPr calcId="125725"/>
</workbook>
</file>

<file path=xl/calcChain.xml><?xml version="1.0" encoding="utf-8"?>
<calcChain xmlns="http://schemas.openxmlformats.org/spreadsheetml/2006/main">
  <c r="J37" i="4"/>
  <c r="J36"/>
  <c r="J35"/>
  <c r="BI106"/>
  <c r="BH106"/>
  <c r="BG106"/>
  <c r="BF106"/>
  <c r="T106"/>
  <c r="R106"/>
  <c r="P106"/>
  <c r="BK106"/>
  <c r="J106"/>
  <c r="BE106" s="1"/>
  <c r="BI103"/>
  <c r="BH103"/>
  <c r="BG103"/>
  <c r="BF103"/>
  <c r="T103"/>
  <c r="R103"/>
  <c r="P103"/>
  <c r="BK103"/>
  <c r="J103"/>
  <c r="BE103"/>
  <c r="BI100"/>
  <c r="BH100"/>
  <c r="BG100"/>
  <c r="BF100"/>
  <c r="T100"/>
  <c r="R100"/>
  <c r="P100"/>
  <c r="BK100"/>
  <c r="J100"/>
  <c r="BE100" s="1"/>
  <c r="BI97"/>
  <c r="BH97"/>
  <c r="BG97"/>
  <c r="BF97"/>
  <c r="T97"/>
  <c r="R97"/>
  <c r="P97"/>
  <c r="BK97"/>
  <c r="J97"/>
  <c r="BE97"/>
  <c r="BI94"/>
  <c r="BH94"/>
  <c r="BG94"/>
  <c r="BF94"/>
  <c r="T94"/>
  <c r="R94"/>
  <c r="P94"/>
  <c r="BK94"/>
  <c r="J94"/>
  <c r="BE94" s="1"/>
  <c r="BI91"/>
  <c r="BH91"/>
  <c r="BG91"/>
  <c r="BF91"/>
  <c r="T91"/>
  <c r="R91"/>
  <c r="P91"/>
  <c r="BK91"/>
  <c r="J91"/>
  <c r="BE91"/>
  <c r="BI88"/>
  <c r="BH88"/>
  <c r="BG88"/>
  <c r="BF88"/>
  <c r="T88"/>
  <c r="T81" s="1"/>
  <c r="T80" s="1"/>
  <c r="R88"/>
  <c r="P88"/>
  <c r="BK88"/>
  <c r="J88"/>
  <c r="BE88" s="1"/>
  <c r="BI85"/>
  <c r="BH85"/>
  <c r="BG85"/>
  <c r="F35" s="1"/>
  <c r="BF85"/>
  <c r="T85"/>
  <c r="R85"/>
  <c r="P85"/>
  <c r="BK85"/>
  <c r="J85"/>
  <c r="BE85"/>
  <c r="BI82"/>
  <c r="F37" s="1"/>
  <c r="BH82"/>
  <c r="F36"/>
  <c r="BG82"/>
  <c r="BF82"/>
  <c r="J34" s="1"/>
  <c r="F34"/>
  <c r="T82"/>
  <c r="R82"/>
  <c r="R81" s="1"/>
  <c r="R80" s="1"/>
  <c r="P82"/>
  <c r="P81" s="1"/>
  <c r="P80" s="1"/>
  <c r="BK82"/>
  <c r="BK81" s="1"/>
  <c r="J82"/>
  <c r="BE82" s="1"/>
  <c r="J77"/>
  <c r="J76"/>
  <c r="F76"/>
  <c r="F74"/>
  <c r="E72"/>
  <c r="J55"/>
  <c r="J54"/>
  <c r="F54"/>
  <c r="F52"/>
  <c r="E50"/>
  <c r="J18"/>
  <c r="E18"/>
  <c r="F77" s="1"/>
  <c r="J17"/>
  <c r="J12"/>
  <c r="J74" s="1"/>
  <c r="E7"/>
  <c r="E48" s="1"/>
  <c r="J37" i="3"/>
  <c r="J36"/>
  <c r="J35"/>
  <c r="BI166"/>
  <c r="BH166"/>
  <c r="BG166"/>
  <c r="BF166"/>
  <c r="T166"/>
  <c r="R166"/>
  <c r="P166"/>
  <c r="BK166"/>
  <c r="J166"/>
  <c r="BE166"/>
  <c r="BI163"/>
  <c r="BH163"/>
  <c r="BG163"/>
  <c r="BF163"/>
  <c r="T163"/>
  <c r="R163"/>
  <c r="P163"/>
  <c r="BK163"/>
  <c r="J163"/>
  <c r="BE163" s="1"/>
  <c r="BI160"/>
  <c r="BH160"/>
  <c r="BG160"/>
  <c r="BF160"/>
  <c r="T160"/>
  <c r="R160"/>
  <c r="P160"/>
  <c r="BK160"/>
  <c r="J160"/>
  <c r="BE160"/>
  <c r="BI157"/>
  <c r="BH157"/>
  <c r="BG157"/>
  <c r="BF157"/>
  <c r="T157"/>
  <c r="R157"/>
  <c r="P157"/>
  <c r="BK157"/>
  <c r="J157"/>
  <c r="BE157" s="1"/>
  <c r="BI154"/>
  <c r="BH154"/>
  <c r="BG154"/>
  <c r="BF154"/>
  <c r="T154"/>
  <c r="R154"/>
  <c r="P154"/>
  <c r="BK154"/>
  <c r="J154"/>
  <c r="BE154"/>
  <c r="BI151"/>
  <c r="BH151"/>
  <c r="BG151"/>
  <c r="BF151"/>
  <c r="T151"/>
  <c r="R151"/>
  <c r="P151"/>
  <c r="BK151"/>
  <c r="J151"/>
  <c r="BE151" s="1"/>
  <c r="BI148"/>
  <c r="BH148"/>
  <c r="BG148"/>
  <c r="BF148"/>
  <c r="T148"/>
  <c r="R148"/>
  <c r="P148"/>
  <c r="BK148"/>
  <c r="J148"/>
  <c r="BE148"/>
  <c r="BI145"/>
  <c r="BH145"/>
  <c r="BG145"/>
  <c r="BF145"/>
  <c r="T145"/>
  <c r="R145"/>
  <c r="P145"/>
  <c r="BK145"/>
  <c r="J145"/>
  <c r="BE145" s="1"/>
  <c r="BI142"/>
  <c r="BH142"/>
  <c r="BG142"/>
  <c r="BF142"/>
  <c r="T142"/>
  <c r="R142"/>
  <c r="P142"/>
  <c r="BK142"/>
  <c r="J142"/>
  <c r="BE142"/>
  <c r="BI139"/>
  <c r="BH139"/>
  <c r="BG139"/>
  <c r="BF139"/>
  <c r="T139"/>
  <c r="R139"/>
  <c r="P139"/>
  <c r="BK139"/>
  <c r="J139"/>
  <c r="BE139" s="1"/>
  <c r="BI136"/>
  <c r="BH136"/>
  <c r="BG136"/>
  <c r="BF136"/>
  <c r="T136"/>
  <c r="R136"/>
  <c r="P136"/>
  <c r="BK136"/>
  <c r="J136"/>
  <c r="BE136"/>
  <c r="BI133"/>
  <c r="BH133"/>
  <c r="BG133"/>
  <c r="BF133"/>
  <c r="T133"/>
  <c r="R133"/>
  <c r="P133"/>
  <c r="BK133"/>
  <c r="J133"/>
  <c r="BE133" s="1"/>
  <c r="BI130"/>
  <c r="BH130"/>
  <c r="BG130"/>
  <c r="BF130"/>
  <c r="T130"/>
  <c r="R130"/>
  <c r="P130"/>
  <c r="BK130"/>
  <c r="J130"/>
  <c r="BE130"/>
  <c r="BI127"/>
  <c r="BH127"/>
  <c r="BG127"/>
  <c r="BF127"/>
  <c r="T127"/>
  <c r="R127"/>
  <c r="P127"/>
  <c r="BK127"/>
  <c r="J127"/>
  <c r="BE127" s="1"/>
  <c r="BI124"/>
  <c r="BH124"/>
  <c r="BG124"/>
  <c r="BF124"/>
  <c r="T124"/>
  <c r="R124"/>
  <c r="P124"/>
  <c r="BK124"/>
  <c r="J124"/>
  <c r="BE124"/>
  <c r="BI121"/>
  <c r="BH121"/>
  <c r="BG121"/>
  <c r="BF121"/>
  <c r="T121"/>
  <c r="R121"/>
  <c r="P121"/>
  <c r="BK121"/>
  <c r="J121"/>
  <c r="BE121" s="1"/>
  <c r="BI118"/>
  <c r="BH118"/>
  <c r="BG118"/>
  <c r="BF118"/>
  <c r="T118"/>
  <c r="R118"/>
  <c r="P118"/>
  <c r="BK118"/>
  <c r="J118"/>
  <c r="BE118"/>
  <c r="BI115"/>
  <c r="BH115"/>
  <c r="BG115"/>
  <c r="BF115"/>
  <c r="T115"/>
  <c r="R115"/>
  <c r="P115"/>
  <c r="BK115"/>
  <c r="J115"/>
  <c r="BE115" s="1"/>
  <c r="BI112"/>
  <c r="BH112"/>
  <c r="BG112"/>
  <c r="BF112"/>
  <c r="T112"/>
  <c r="R112"/>
  <c r="P112"/>
  <c r="BK112"/>
  <c r="J112"/>
  <c r="BE112"/>
  <c r="BI109"/>
  <c r="BH109"/>
  <c r="BG109"/>
  <c r="BF109"/>
  <c r="T109"/>
  <c r="R109"/>
  <c r="P109"/>
  <c r="BK109"/>
  <c r="J109"/>
  <c r="BE109" s="1"/>
  <c r="BI106"/>
  <c r="BH106"/>
  <c r="BG106"/>
  <c r="BF106"/>
  <c r="T106"/>
  <c r="R106"/>
  <c r="P106"/>
  <c r="BK106"/>
  <c r="J106"/>
  <c r="BE106"/>
  <c r="BI103"/>
  <c r="BH103"/>
  <c r="BG103"/>
  <c r="BF103"/>
  <c r="T103"/>
  <c r="R103"/>
  <c r="P103"/>
  <c r="BK103"/>
  <c r="J103"/>
  <c r="BE103" s="1"/>
  <c r="BI100"/>
  <c r="BH100"/>
  <c r="BG100"/>
  <c r="BF100"/>
  <c r="T100"/>
  <c r="R100"/>
  <c r="P100"/>
  <c r="BK100"/>
  <c r="J100"/>
  <c r="BE100"/>
  <c r="BI97"/>
  <c r="BH97"/>
  <c r="BG97"/>
  <c r="BF97"/>
  <c r="T97"/>
  <c r="R97"/>
  <c r="P97"/>
  <c r="BK97"/>
  <c r="J97"/>
  <c r="BE97" s="1"/>
  <c r="BI94"/>
  <c r="BH94"/>
  <c r="BG94"/>
  <c r="BF94"/>
  <c r="T94"/>
  <c r="R94"/>
  <c r="P94"/>
  <c r="BK94"/>
  <c r="J94"/>
  <c r="BE94"/>
  <c r="BI91"/>
  <c r="BH91"/>
  <c r="BG91"/>
  <c r="BF91"/>
  <c r="T91"/>
  <c r="R91"/>
  <c r="P91"/>
  <c r="BK91"/>
  <c r="J91"/>
  <c r="BE91" s="1"/>
  <c r="BI88"/>
  <c r="BH88"/>
  <c r="BG88"/>
  <c r="BF88"/>
  <c r="T88"/>
  <c r="R88"/>
  <c r="P88"/>
  <c r="P81" s="1"/>
  <c r="P80" s="1"/>
  <c r="BK88"/>
  <c r="BK81" s="1"/>
  <c r="J88"/>
  <c r="BE88"/>
  <c r="BI85"/>
  <c r="F37" s="1"/>
  <c r="BH85"/>
  <c r="BG85"/>
  <c r="BF85"/>
  <c r="T85"/>
  <c r="R85"/>
  <c r="P85"/>
  <c r="BK85"/>
  <c r="J85"/>
  <c r="BE85" s="1"/>
  <c r="J33" s="1"/>
  <c r="BI82"/>
  <c r="BH82"/>
  <c r="F36" s="1"/>
  <c r="BG82"/>
  <c r="F35" s="1"/>
  <c r="BF82"/>
  <c r="F34" s="1"/>
  <c r="J34"/>
  <c r="T82"/>
  <c r="T81" s="1"/>
  <c r="T80" s="1"/>
  <c r="R82"/>
  <c r="R81"/>
  <c r="R80" s="1"/>
  <c r="P82"/>
  <c r="BK82"/>
  <c r="J82"/>
  <c r="BE82"/>
  <c r="F33" s="1"/>
  <c r="J77"/>
  <c r="J76"/>
  <c r="F76"/>
  <c r="F74"/>
  <c r="E72"/>
  <c r="J55"/>
  <c r="J54"/>
  <c r="F54"/>
  <c r="F52"/>
  <c r="E50"/>
  <c r="J18"/>
  <c r="E18"/>
  <c r="F77" s="1"/>
  <c r="J17"/>
  <c r="J12"/>
  <c r="J74" s="1"/>
  <c r="E7"/>
  <c r="E48" s="1"/>
  <c r="J52" i="4" l="1"/>
  <c r="F55"/>
  <c r="E70"/>
  <c r="J81"/>
  <c r="J60" s="1"/>
  <c r="BK80"/>
  <c r="J80" s="1"/>
  <c r="BK80" i="3"/>
  <c r="J80" s="1"/>
  <c r="J81"/>
  <c r="J60" s="1"/>
  <c r="J33" i="4"/>
  <c r="F33"/>
  <c r="J52" i="3"/>
  <c r="F55"/>
  <c r="E70"/>
  <c r="J30" l="1"/>
  <c r="J59"/>
  <c r="J30" i="4"/>
  <c r="J59"/>
  <c r="J39" l="1"/>
  <c r="J39" i="3"/>
</calcChain>
</file>

<file path=xl/sharedStrings.xml><?xml version="1.0" encoding="utf-8"?>
<sst xmlns="http://schemas.openxmlformats.org/spreadsheetml/2006/main" count="1494" uniqueCount="188">
  <si>
    <t/>
  </si>
  <si>
    <t>False</t>
  </si>
  <si>
    <t>21</t>
  </si>
  <si>
    <t>15</t>
  </si>
  <si>
    <t>v ---  níže se nacházejí doplnkové a pomocné údaje k sestavám  --- v</t>
  </si>
  <si>
    <t>Stavba:</t>
  </si>
  <si>
    <t>KSO:</t>
  </si>
  <si>
    <t>801 32</t>
  </si>
  <si>
    <t>CC-CZ:</t>
  </si>
  <si>
    <t>zak.č.9141-25</t>
  </si>
  <si>
    <t>Místo:</t>
  </si>
  <si>
    <t>Karlovy Vary</t>
  </si>
  <si>
    <t>Datum:</t>
  </si>
  <si>
    <t>Zadavatel:</t>
  </si>
  <si>
    <t>IČ:</t>
  </si>
  <si>
    <t>Statutární město Karlovy Vary</t>
  </si>
  <si>
    <t>DIČ:</t>
  </si>
  <si>
    <t>Uchazeč:</t>
  </si>
  <si>
    <t>Projektant:</t>
  </si>
  <si>
    <t>BPO spol. s r.o.,Lidická 1239,36317 OSTROV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</si>
  <si>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</si>
  <si>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</si>
  <si>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</si>
  <si>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</si>
  <si>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</si>
  <si>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</si>
  <si>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</si>
  <si>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</si>
  <si>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</si>
  <si>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</si>
  <si>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</si>
  <si>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</si>
  <si>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</si>
  <si>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</si>
  <si>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</si>
  <si>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</si>
  <si>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Kód</t>
  </si>
  <si>
    <t>Popis</t>
  </si>
  <si>
    <t>Typ</t>
  </si>
  <si>
    <t>D</t>
  </si>
  <si>
    <t>0</t>
  </si>
  <si>
    <t>A</t>
  </si>
  <si>
    <t>1</t>
  </si>
  <si>
    <t>2</t>
  </si>
  <si>
    <t>{a1f49b76-0d84-4e88-8784-9994e4e37256}</t>
  </si>
  <si>
    <t>{0b780004-331e-4ae0-9b8a-aec0f25f61c4}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</si>
  <si>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</si>
  <si>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</si>
  <si>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</si>
  <si>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</si>
  <si>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</si>
  <si>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</si>
  <si>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</si>
  <si>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</si>
  <si>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</si>
  <si>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</si>
  <si>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</si>
  <si>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</si>
  <si>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</si>
  <si>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</si>
  <si>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</si>
  <si>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</si>
  <si>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</si>
  <si>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</si>
  <si>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</si>
  <si>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</si>
  <si>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4</t>
  </si>
  <si>
    <t>ROZPOCET</t>
  </si>
  <si>
    <t>kus</t>
  </si>
  <si>
    <t>32</t>
  </si>
  <si>
    <t>16</t>
  </si>
  <si>
    <t>VV</t>
  </si>
  <si>
    <t>podrobný popis výrobku (materiál, rozměry, vlastnosti) - viz TZ</t>
  </si>
  <si>
    <t>8</t>
  </si>
  <si>
    <t>3</t>
  </si>
  <si>
    <t>26</t>
  </si>
  <si>
    <t>5</t>
  </si>
  <si>
    <t>6</t>
  </si>
  <si>
    <t>7</t>
  </si>
  <si>
    <t>9</t>
  </si>
  <si>
    <t>10</t>
  </si>
  <si>
    <t>11</t>
  </si>
  <si>
    <t>12</t>
  </si>
  <si>
    <t>13</t>
  </si>
  <si>
    <t>14</t>
  </si>
  <si>
    <t>K</t>
  </si>
  <si>
    <t>kpl</t>
  </si>
  <si>
    <t>17</t>
  </si>
  <si>
    <t>18</t>
  </si>
  <si>
    <t>19</t>
  </si>
  <si>
    <t>B - Pomůcky - přírodopis</t>
  </si>
  <si>
    <t>Tomanová Ing</t>
  </si>
  <si>
    <t>A - Vybavení učebními pomůckami - přírodopis</t>
  </si>
  <si>
    <t>Vybavení učebními pomůckami - přírodopis</t>
  </si>
  <si>
    <t>1001</t>
  </si>
  <si>
    <t>Síta - sada 4</t>
  </si>
  <si>
    <t>262144</t>
  </si>
  <si>
    <t>1002</t>
  </si>
  <si>
    <t>Síťka</t>
  </si>
  <si>
    <t>1003</t>
  </si>
  <si>
    <t>Ekosystém mravenčí farma</t>
  </si>
  <si>
    <t>1004</t>
  </si>
  <si>
    <t>Ekosystém plantarium</t>
  </si>
  <si>
    <t>1005</t>
  </si>
  <si>
    <t>Velký model DNA</t>
  </si>
  <si>
    <t>1006</t>
  </si>
  <si>
    <t>Forenzní souprava</t>
  </si>
  <si>
    <t>1007</t>
  </si>
  <si>
    <t>Krevní testy - náhradní balení</t>
  </si>
  <si>
    <t>1008</t>
  </si>
  <si>
    <t>Luminincenční bakterie</t>
  </si>
  <si>
    <t>1009</t>
  </si>
  <si>
    <t>Odběr bakteriálních vzorků</t>
  </si>
  <si>
    <t>20</t>
  </si>
  <si>
    <t>1010</t>
  </si>
  <si>
    <t>Model květu dvouděložné rostliny</t>
  </si>
  <si>
    <t>22</t>
  </si>
  <si>
    <t>1011</t>
  </si>
  <si>
    <t>Životní cyklus kobylky - model</t>
  </si>
  <si>
    <t>24</t>
  </si>
  <si>
    <t>1012</t>
  </si>
  <si>
    <t>Životní cyklus běláska - model</t>
  </si>
  <si>
    <t>1013</t>
  </si>
  <si>
    <t>Brýle - jak vidí hmyz</t>
  </si>
  <si>
    <t>28</t>
  </si>
  <si>
    <t>1014</t>
  </si>
  <si>
    <t>Model krevního oběhu</t>
  </si>
  <si>
    <t>30</t>
  </si>
  <si>
    <t>1015</t>
  </si>
  <si>
    <t>Dvojitý stetoskop</t>
  </si>
  <si>
    <t>1016</t>
  </si>
  <si>
    <t>Steinheilova lupa</t>
  </si>
  <si>
    <t>34</t>
  </si>
  <si>
    <t>1017</t>
  </si>
  <si>
    <t>Kapátka 10 ks</t>
  </si>
  <si>
    <t>36</t>
  </si>
  <si>
    <t>1018</t>
  </si>
  <si>
    <t>Podložní skla 50 ks</t>
  </si>
  <si>
    <t>38</t>
  </si>
  <si>
    <t>1019</t>
  </si>
  <si>
    <t>Krycí skla 100 ks</t>
  </si>
  <si>
    <t>40</t>
  </si>
  <si>
    <t>1020</t>
  </si>
  <si>
    <t>Preparační nástroje - sada</t>
  </si>
  <si>
    <t>42</t>
  </si>
  <si>
    <t>1021</t>
  </si>
  <si>
    <t>Mikroskopické barvení - xylen</t>
  </si>
  <si>
    <t>44</t>
  </si>
  <si>
    <t>1022</t>
  </si>
  <si>
    <t>Entellan - kanadský balzám</t>
  </si>
  <si>
    <t>46</t>
  </si>
  <si>
    <t>23</t>
  </si>
  <si>
    <t>1023</t>
  </si>
  <si>
    <t>Berleseův přístroj</t>
  </si>
  <si>
    <t>48</t>
  </si>
  <si>
    <t>1024</t>
  </si>
  <si>
    <t>Dalekohled - foto+ kamera</t>
  </si>
  <si>
    <t>50</t>
  </si>
  <si>
    <t>25</t>
  </si>
  <si>
    <t>1025</t>
  </si>
  <si>
    <t>Lab.mikroskop DLM 666 Pc led 5MPix</t>
  </si>
  <si>
    <t>52</t>
  </si>
  <si>
    <t>1026</t>
  </si>
  <si>
    <t>Binokulární lupa SWIFT 30B</t>
  </si>
  <si>
    <t>54</t>
  </si>
  <si>
    <t>27</t>
  </si>
  <si>
    <t>1027</t>
  </si>
  <si>
    <t>Binokulární mikroskop SP 40/1000</t>
  </si>
  <si>
    <t>56</t>
  </si>
  <si>
    <t>1028</t>
  </si>
  <si>
    <t>Plastové akvárium 20l s víkem</t>
  </si>
  <si>
    <t>58</t>
  </si>
  <si>
    <t>29</t>
  </si>
  <si>
    <t>1029</t>
  </si>
  <si>
    <t>Monokulární mikroskop SH45 Kolleg, 40/400x</t>
  </si>
  <si>
    <t>60</t>
  </si>
  <si>
    <t>C - Pomůcky - zeměpis</t>
  </si>
  <si>
    <t>A - Vybavení učebními pomůckami - zeměpis</t>
  </si>
  <si>
    <t>Vybavení učebními pomůckami - zeměpis</t>
  </si>
  <si>
    <t>Souprava na analýzu vzduchu</t>
  </si>
  <si>
    <t>Souprava na analýzu vody</t>
  </si>
  <si>
    <t>Kufřík Geologie GA1</t>
  </si>
  <si>
    <t>Sada pro pokusy Vítr a počasí</t>
  </si>
  <si>
    <t>Wi-Fi meteorologické stanice GARNI 1055 Arcus</t>
  </si>
  <si>
    <t>Orbit TM - Tellurium</t>
  </si>
  <si>
    <t>Sluneční hodiny Apollón, římská čísla</t>
  </si>
  <si>
    <t>Světelný glóbus Atlantis 40 cm</t>
  </si>
  <si>
    <t>Nesvětelný glóbus Aries 16 cm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</si>
</sst>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18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8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D2D2D2"/>
      </patternFill>
    </fill>
  </fills>
  <borders count="2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150">
    <xf numFmtId="0" fontId="0" fillId="0" borderId="0" xfId="0"/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3" xfId="0" applyBorder="1"/>
    <xf numFmtId="0" fontId="8" fillId="0" borderId="0" xfId="0" applyFont="1" applyAlignment="1" applyProtection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center" wrapText="1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0" fillId="0" borderId="7" xfId="0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10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13" fillId="0" borderId="14" xfId="0" applyFont="1" applyBorder="1" applyAlignment="1" applyProtection="1">
      <alignment horizontal="center" vertical="center" wrapText="1"/>
    </xf>
    <xf numFmtId="0" fontId="13" fillId="0" borderId="15" xfId="0" applyFont="1" applyBorder="1" applyAlignment="1" applyProtection="1">
      <alignment horizontal="center" vertical="center" wrapText="1"/>
    </xf>
    <xf numFmtId="0" fontId="13" fillId="0" borderId="16" xfId="0" applyFont="1" applyBorder="1" applyAlignment="1" applyProtection="1">
      <alignment horizontal="center" vertical="center" wrapText="1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10" fillId="0" borderId="0" xfId="0" applyFont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3" borderId="0" xfId="0" applyFont="1" applyFill="1" applyAlignment="1">
      <alignment vertical="center"/>
    </xf>
    <xf numFmtId="0" fontId="3" fillId="3" borderId="4" xfId="0" applyFont="1" applyFill="1" applyBorder="1" applyAlignment="1">
      <alignment horizontal="left" vertical="center"/>
    </xf>
    <xf numFmtId="0" fontId="0" fillId="3" borderId="5" xfId="0" applyFont="1" applyFill="1" applyBorder="1" applyAlignment="1">
      <alignment vertical="center"/>
    </xf>
    <xf numFmtId="0" fontId="3" fillId="3" borderId="5" xfId="0" applyFont="1" applyFill="1" applyBorder="1" applyAlignment="1">
      <alignment horizontal="right" vertical="center"/>
    </xf>
    <xf numFmtId="0" fontId="3" fillId="3" borderId="5" xfId="0" applyFont="1" applyFill="1" applyBorder="1" applyAlignment="1">
      <alignment horizontal="center" vertical="center"/>
    </xf>
    <xf numFmtId="0" fontId="0" fillId="3" borderId="5" xfId="0" applyFont="1" applyFill="1" applyBorder="1" applyAlignment="1" applyProtection="1">
      <alignment vertical="center"/>
      <protection locked="0"/>
    </xf>
    <xf numFmtId="4" fontId="3" fillId="3" borderId="5" xfId="0" applyNumberFormat="1" applyFont="1" applyFill="1" applyBorder="1" applyAlignment="1">
      <alignment vertical="center"/>
    </xf>
    <xf numFmtId="0" fontId="0" fillId="3" borderId="6" xfId="0" applyFont="1" applyFill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8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2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0" fillId="3" borderId="0" xfId="0" applyFont="1" applyFill="1" applyAlignment="1" applyProtection="1">
      <alignment vertical="center"/>
      <protection locked="0"/>
    </xf>
    <xf numFmtId="0" fontId="12" fillId="3" borderId="0" xfId="0" applyFont="1" applyFill="1" applyAlignment="1" applyProtection="1">
      <alignment horizontal="right" vertical="center"/>
    </xf>
    <xf numFmtId="0" fontId="15" fillId="0" borderId="0" xfId="0" applyFont="1" applyAlignment="1" applyProtection="1">
      <alignment horizontal="left" vertical="center"/>
    </xf>
    <xf numFmtId="0" fontId="4" fillId="0" borderId="3" xfId="0" applyFont="1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18" xfId="0" applyFont="1" applyBorder="1" applyAlignment="1" applyProtection="1">
      <alignment horizontal="left" vertical="center"/>
    </xf>
    <xf numFmtId="0" fontId="4" fillId="0" borderId="18" xfId="0" applyFont="1" applyBorder="1" applyAlignment="1" applyProtection="1">
      <alignment vertical="center"/>
    </xf>
    <xf numFmtId="0" fontId="4" fillId="0" borderId="18" xfId="0" applyFont="1" applyBorder="1" applyAlignment="1" applyProtection="1">
      <alignment vertical="center"/>
      <protection locked="0"/>
    </xf>
    <xf numFmtId="4" fontId="4" fillId="0" borderId="18" xfId="0" applyNumberFormat="1" applyFont="1" applyBorder="1" applyAlignment="1" applyProtection="1">
      <alignment vertical="center"/>
    </xf>
    <xf numFmtId="0" fontId="4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2" fillId="3" borderId="14" xfId="0" applyFont="1" applyFill="1" applyBorder="1" applyAlignment="1" applyProtection="1">
      <alignment horizontal="center" vertical="center" wrapText="1"/>
    </xf>
    <xf numFmtId="0" fontId="12" fillId="3" borderId="15" xfId="0" applyFont="1" applyFill="1" applyBorder="1" applyAlignment="1" applyProtection="1">
      <alignment horizontal="center" vertical="center" wrapText="1"/>
    </xf>
    <xf numFmtId="0" fontId="12" fillId="3" borderId="15" xfId="0" applyFont="1" applyFill="1" applyBorder="1" applyAlignment="1" applyProtection="1">
      <alignment horizontal="center" vertical="center" wrapText="1"/>
      <protection locked="0"/>
    </xf>
    <xf numFmtId="0" fontId="12" fillId="3" borderId="16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14" fillId="0" borderId="0" xfId="0" applyNumberFormat="1" applyFont="1" applyAlignment="1" applyProtection="1"/>
    <xf numFmtId="166" fontId="16" fillId="0" borderId="10" xfId="0" applyNumberFormat="1" applyFont="1" applyBorder="1" applyAlignment="1" applyProtection="1"/>
    <xf numFmtId="166" fontId="16" fillId="0" borderId="11" xfId="0" applyNumberFormat="1" applyFont="1" applyBorder="1" applyAlignment="1" applyProtection="1"/>
    <xf numFmtId="4" fontId="11" fillId="0" borderId="0" xfId="0" applyNumberFormat="1" applyFont="1" applyAlignment="1">
      <alignment vertical="center"/>
    </xf>
    <xf numFmtId="0" fontId="5" fillId="0" borderId="3" xfId="0" applyFont="1" applyBorder="1" applyAlignment="1" applyProtection="1"/>
    <xf numFmtId="0" fontId="5" fillId="0" borderId="0" xfId="0" applyFont="1" applyAlignment="1" applyProtection="1"/>
    <xf numFmtId="0" fontId="5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/>
    </xf>
    <xf numFmtId="0" fontId="5" fillId="0" borderId="0" xfId="0" applyFont="1" applyAlignment="1" applyProtection="1">
      <protection locked="0"/>
    </xf>
    <xf numFmtId="4" fontId="4" fillId="0" borderId="0" xfId="0" applyNumberFormat="1" applyFont="1" applyAlignment="1" applyProtection="1"/>
    <xf numFmtId="0" fontId="5" fillId="0" borderId="3" xfId="0" applyFont="1" applyBorder="1" applyAlignment="1"/>
    <xf numFmtId="0" fontId="5" fillId="0" borderId="12" xfId="0" applyFont="1" applyBorder="1" applyAlignment="1" applyProtection="1"/>
    <xf numFmtId="0" fontId="5" fillId="0" borderId="0" xfId="0" applyFont="1" applyBorder="1" applyAlignment="1" applyProtection="1"/>
    <xf numFmtId="166" fontId="5" fillId="0" borderId="0" xfId="0" applyNumberFormat="1" applyFont="1" applyBorder="1" applyAlignment="1" applyProtection="1"/>
    <xf numFmtId="166" fontId="5" fillId="0" borderId="13" xfId="0" applyNumberFormat="1" applyFont="1" applyBorder="1" applyAlignment="1" applyProtection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4" fontId="5" fillId="0" borderId="0" xfId="0" applyNumberFormat="1" applyFont="1" applyAlignment="1">
      <alignment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0" fontId="6" fillId="0" borderId="0" xfId="0" applyFont="1" applyAlignment="1" applyProtection="1">
      <alignment vertical="center"/>
      <protection locked="0"/>
    </xf>
    <xf numFmtId="0" fontId="6" fillId="0" borderId="3" xfId="0" applyFont="1" applyBorder="1" applyAlignment="1">
      <alignment vertical="center"/>
    </xf>
    <xf numFmtId="0" fontId="6" fillId="0" borderId="12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13" xfId="0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167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3" xfId="0" applyFont="1" applyBorder="1" applyAlignment="1">
      <alignment vertical="center"/>
    </xf>
    <xf numFmtId="0" fontId="7" fillId="0" borderId="12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13" xfId="0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horizontal="center" vertical="center"/>
    </xf>
    <xf numFmtId="49" fontId="0" fillId="0" borderId="20" xfId="0" applyNumberFormat="1" applyFont="1" applyBorder="1" applyAlignment="1" applyProtection="1">
      <alignment horizontal="left" vertical="center" wrapText="1"/>
    </xf>
    <xf numFmtId="0" fontId="0" fillId="0" borderId="20" xfId="0" applyFont="1" applyBorder="1" applyAlignment="1" applyProtection="1">
      <alignment horizontal="left" vertical="center" wrapText="1"/>
    </xf>
    <xf numFmtId="0" fontId="0" fillId="0" borderId="20" xfId="0" applyFont="1" applyBorder="1" applyAlignment="1" applyProtection="1">
      <alignment horizontal="center" vertical="center" wrapText="1"/>
    </xf>
    <xf numFmtId="167" fontId="0" fillId="0" borderId="20" xfId="0" applyNumberFormat="1" applyFont="1" applyBorder="1" applyAlignment="1" applyProtection="1">
      <alignment vertical="center"/>
    </xf>
    <xf numFmtId="4" fontId="0" fillId="2" borderId="20" xfId="0" applyNumberFormat="1" applyFont="1" applyFill="1" applyBorder="1" applyAlignment="1" applyProtection="1">
      <alignment vertical="center"/>
      <protection locked="0"/>
    </xf>
    <xf numFmtId="4" fontId="0" fillId="0" borderId="20" xfId="0" applyNumberFormat="1" applyFont="1" applyBorder="1" applyAlignment="1" applyProtection="1">
      <alignment vertical="center"/>
    </xf>
    <xf numFmtId="0" fontId="1" fillId="2" borderId="12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0" fontId="7" fillId="0" borderId="17" xfId="0" applyFont="1" applyBorder="1" applyAlignment="1" applyProtection="1">
      <alignment vertical="center"/>
    </xf>
    <xf numFmtId="0" fontId="7" fillId="0" borderId="18" xfId="0" applyFont="1" applyBorder="1" applyAlignment="1" applyProtection="1">
      <alignment vertical="center"/>
    </xf>
    <xf numFmtId="0" fontId="7" fillId="0" borderId="19" xfId="0" applyFont="1" applyBorder="1" applyAlignment="1" applyProtection="1">
      <alignment vertical="center"/>
    </xf>
    <xf numFmtId="0" fontId="0" fillId="0" borderId="0" xfId="0"/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</cellXfs>
  <cellStyles count="1"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169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33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38"/>
      <c r="M2" s="138"/>
      <c r="N2" s="138"/>
      <c r="O2" s="138"/>
      <c r="P2" s="138"/>
      <c r="Q2" s="138"/>
      <c r="R2" s="138"/>
      <c r="S2" s="138"/>
      <c r="T2" s="138"/>
      <c r="U2" s="138"/>
      <c r="V2" s="138"/>
      <c r="AT2" s="8" t="s">
        <v>44</v>
      </c>
    </row>
    <row r="3" spans="2:46" ht="6.95" hidden="1" customHeight="1">
      <c r="B3" s="34"/>
      <c r="C3" s="35"/>
      <c r="D3" s="35"/>
      <c r="E3" s="35"/>
      <c r="F3" s="35"/>
      <c r="G3" s="35"/>
      <c r="H3" s="35"/>
      <c r="I3" s="36"/>
      <c r="J3" s="35"/>
      <c r="K3" s="35"/>
      <c r="L3" s="9"/>
      <c r="AT3" s="8" t="s">
        <v>43</v>
      </c>
    </row>
    <row r="4" spans="2:46" ht="24.95" hidden="1" customHeight="1">
      <c r="B4" s="9"/>
      <c r="D4" s="37" t="s">
        <v>46</v>
      </c>
      <c r="L4" s="9"/>
      <c r="M4" s="11" t="s">
        <v>4</v>
      </c>
      <c r="AT4" s="8" t="s">
        <v>1</v>
      </c>
    </row>
    <row r="5" spans="2:46" ht="6.95" hidden="1" customHeight="1">
      <c r="B5" s="9"/>
      <c r="L5" s="9"/>
    </row>
    <row r="6" spans="2:46" ht="12" hidden="1" customHeight="1">
      <c r="B6" s="9"/>
      <c r="D6" s="38" t="s">
        <v>5</v>
      </c>
      <c r="L6" s="9"/>
    </row>
    <row r="7" spans="2:46" ht="16.5" hidden="1" customHeight="1">
      <c r="B7" s="9"/>
      <c r="E7" s="141" t="e">
        <f>#REF!</f>
        <v>#REF!</v>
      </c>
      <c r="F7" s="142"/>
      <c r="G7" s="142"/>
      <c r="H7" s="142"/>
      <c r="L7" s="9"/>
    </row>
    <row r="8" spans="2:46" s="1" customFormat="1" ht="12" hidden="1" customHeight="1">
      <c r="B8" s="18"/>
      <c r="D8" s="38" t="s">
        <v>47</v>
      </c>
      <c r="I8" s="39"/>
      <c r="L8" s="18"/>
    </row>
    <row r="9" spans="2:46" s="1" customFormat="1" ht="36.950000000000003" hidden="1" customHeight="1">
      <c r="B9" s="18"/>
      <c r="E9" s="143" t="s">
        <v>90</v>
      </c>
      <c r="F9" s="144"/>
      <c r="G9" s="144"/>
      <c r="H9" s="144"/>
      <c r="I9" s="39"/>
      <c r="L9" s="18"/>
    </row>
    <row r="10" spans="2:46" s="1" customFormat="1" ht="11.25" hidden="1">
      <c r="B10" s="18"/>
      <c r="I10" s="39"/>
      <c r="L10" s="18"/>
    </row>
    <row r="11" spans="2:46" s="1" customFormat="1" ht="12" hidden="1" customHeight="1">
      <c r="B11" s="18"/>
      <c r="D11" s="38" t="s">
        <v>6</v>
      </c>
      <c r="F11" s="8" t="s">
        <v>7</v>
      </c>
      <c r="I11" s="40" t="s">
        <v>8</v>
      </c>
      <c r="J11" s="8" t="s">
        <v>9</v>
      </c>
      <c r="L11" s="18"/>
    </row>
    <row r="12" spans="2:46" s="1" customFormat="1" ht="12" hidden="1" customHeight="1">
      <c r="B12" s="18"/>
      <c r="D12" s="38" t="s">
        <v>10</v>
      </c>
      <c r="F12" s="8" t="s">
        <v>11</v>
      </c>
      <c r="I12" s="40" t="s">
        <v>12</v>
      </c>
      <c r="J12" s="41" t="e">
        <f>#REF!</f>
        <v>#REF!</v>
      </c>
      <c r="L12" s="18"/>
    </row>
    <row r="13" spans="2:46" s="1" customFormat="1" ht="10.9" hidden="1" customHeight="1">
      <c r="B13" s="18"/>
      <c r="I13" s="39"/>
      <c r="L13" s="18"/>
    </row>
    <row r="14" spans="2:46" s="1" customFormat="1" ht="12" hidden="1" customHeight="1">
      <c r="B14" s="18"/>
      <c r="D14" s="38" t="s">
        <v>13</v>
      </c>
      <c r="I14" s="40" t="s">
        <v>14</v>
      </c>
      <c r="J14" s="8" t="s">
        <v>0</v>
      </c>
      <c r="L14" s="18"/>
    </row>
    <row r="15" spans="2:46" s="1" customFormat="1" ht="18" hidden="1" customHeight="1">
      <c r="B15" s="18"/>
      <c r="E15" s="8" t="s">
        <v>15</v>
      </c>
      <c r="I15" s="40" t="s">
        <v>16</v>
      </c>
      <c r="J15" s="8" t="s">
        <v>0</v>
      </c>
      <c r="L15" s="18"/>
    </row>
    <row r="16" spans="2:46" s="1" customFormat="1" ht="6.95" hidden="1" customHeight="1">
      <c r="B16" s="18"/>
      <c r="I16" s="39"/>
      <c r="L16" s="18"/>
    </row>
    <row r="17" spans="2:12" s="1" customFormat="1" ht="12" hidden="1" customHeight="1">
      <c r="B17" s="18"/>
      <c r="D17" s="38" t="s">
        <v>17</v>
      </c>
      <c r="I17" s="40" t="s">
        <v>14</v>
      </c>
      <c r="J17" s="14" t="e">
        <f>#REF!</f>
        <v>#REF!</v>
      </c>
      <c r="L17" s="18"/>
    </row>
    <row r="18" spans="2:12" s="1" customFormat="1" ht="18" hidden="1" customHeight="1">
      <c r="B18" s="18"/>
      <c r="E18" s="145" t="e">
        <f>#REF!</f>
        <v>#REF!</v>
      </c>
      <c r="F18" s="146"/>
      <c r="G18" s="146"/>
      <c r="H18" s="146"/>
      <c r="I18" s="40" t="s">
        <v>16</v>
      </c>
      <c r="J18" s="14" t="e">
        <f>#REF!</f>
        <v>#REF!</v>
      </c>
      <c r="L18" s="18"/>
    </row>
    <row r="19" spans="2:12" s="1" customFormat="1" ht="6.95" hidden="1" customHeight="1">
      <c r="B19" s="18"/>
      <c r="I19" s="39"/>
      <c r="L19" s="18"/>
    </row>
    <row r="20" spans="2:12" s="1" customFormat="1" ht="12" hidden="1" customHeight="1">
      <c r="B20" s="18"/>
      <c r="D20" s="38" t="s">
        <v>18</v>
      </c>
      <c r="I20" s="40" t="s">
        <v>14</v>
      </c>
      <c r="J20" s="8" t="s">
        <v>0</v>
      </c>
      <c r="L20" s="18"/>
    </row>
    <row r="21" spans="2:12" s="1" customFormat="1" ht="18" hidden="1" customHeight="1">
      <c r="B21" s="18"/>
      <c r="E21" s="8" t="s">
        <v>19</v>
      </c>
      <c r="I21" s="40" t="s">
        <v>16</v>
      </c>
      <c r="J21" s="8" t="s">
        <v>0</v>
      </c>
      <c r="L21" s="18"/>
    </row>
    <row r="22" spans="2:12" s="1" customFormat="1" ht="6.95" hidden="1" customHeight="1">
      <c r="B22" s="18"/>
      <c r="I22" s="39"/>
      <c r="L22" s="18"/>
    </row>
    <row r="23" spans="2:12" s="1" customFormat="1" ht="12" hidden="1" customHeight="1">
      <c r="B23" s="18"/>
      <c r="D23" s="38" t="s">
        <v>21</v>
      </c>
      <c r="I23" s="40" t="s">
        <v>14</v>
      </c>
      <c r="J23" s="8" t="s">
        <v>0</v>
      </c>
      <c r="L23" s="18"/>
    </row>
    <row r="24" spans="2:12" s="1" customFormat="1" ht="18" hidden="1" customHeight="1">
      <c r="B24" s="18"/>
      <c r="E24" s="8" t="s">
        <v>91</v>
      </c>
      <c r="I24" s="40" t="s">
        <v>16</v>
      </c>
      <c r="J24" s="8" t="s">
        <v>0</v>
      </c>
      <c r="L24" s="18"/>
    </row>
    <row r="25" spans="2:12" s="1" customFormat="1" ht="6.95" hidden="1" customHeight="1">
      <c r="B25" s="18"/>
      <c r="I25" s="39"/>
      <c r="L25" s="18"/>
    </row>
    <row r="26" spans="2:12" s="1" customFormat="1" ht="12" hidden="1" customHeight="1">
      <c r="B26" s="18"/>
      <c r="D26" s="38" t="s">
        <v>22</v>
      </c>
      <c r="I26" s="39"/>
      <c r="L26" s="18"/>
    </row>
    <row r="27" spans="2:12" s="2" customFormat="1" ht="16.5" hidden="1" customHeight="1">
      <c r="B27" s="42"/>
      <c r="E27" s="147" t="s">
        <v>0</v>
      </c>
      <c r="F27" s="147"/>
      <c r="G27" s="147"/>
      <c r="H27" s="147"/>
      <c r="I27" s="43"/>
      <c r="L27" s="42"/>
    </row>
    <row r="28" spans="2:12" s="1" customFormat="1" ht="6.95" hidden="1" customHeight="1">
      <c r="B28" s="18"/>
      <c r="I28" s="39"/>
      <c r="L28" s="18"/>
    </row>
    <row r="29" spans="2:12" s="1" customFormat="1" ht="6.95" hidden="1" customHeight="1">
      <c r="B29" s="18"/>
      <c r="D29" s="24"/>
      <c r="E29" s="24"/>
      <c r="F29" s="24"/>
      <c r="G29" s="24"/>
      <c r="H29" s="24"/>
      <c r="I29" s="44"/>
      <c r="J29" s="24"/>
      <c r="K29" s="24"/>
      <c r="L29" s="18"/>
    </row>
    <row r="30" spans="2:12" s="1" customFormat="1" ht="25.35" hidden="1" customHeight="1">
      <c r="B30" s="18"/>
      <c r="D30" s="45" t="s">
        <v>23</v>
      </c>
      <c r="I30" s="39"/>
      <c r="J30" s="46">
        <f>ROUND(J80, 2)</f>
        <v>0</v>
      </c>
      <c r="L30" s="18"/>
    </row>
    <row r="31" spans="2:12" s="1" customFormat="1" ht="6.95" hidden="1" customHeight="1">
      <c r="B31" s="18"/>
      <c r="D31" s="24"/>
      <c r="E31" s="24"/>
      <c r="F31" s="24"/>
      <c r="G31" s="24"/>
      <c r="H31" s="24"/>
      <c r="I31" s="44"/>
      <c r="J31" s="24"/>
      <c r="K31" s="24"/>
      <c r="L31" s="18"/>
    </row>
    <row r="32" spans="2:12" s="1" customFormat="1" ht="14.45" hidden="1" customHeight="1">
      <c r="B32" s="18"/>
      <c r="F32" s="47" t="s">
        <v>25</v>
      </c>
      <c r="I32" s="48" t="s">
        <v>24</v>
      </c>
      <c r="J32" s="47" t="s">
        <v>26</v>
      </c>
      <c r="L32" s="18"/>
    </row>
    <row r="33" spans="2:12" s="1" customFormat="1" ht="14.45" hidden="1" customHeight="1">
      <c r="B33" s="18"/>
      <c r="D33" s="38" t="s">
        <v>27</v>
      </c>
      <c r="E33" s="38" t="s">
        <v>28</v>
      </c>
      <c r="F33" s="49">
        <f>ROUND((SUM(BE80:BE168)),  2)</f>
        <v>0</v>
      </c>
      <c r="I33" s="50">
        <v>0.21</v>
      </c>
      <c r="J33" s="49">
        <f>ROUND(((SUM(BE80:BE168))*I33),  2)</f>
        <v>0</v>
      </c>
      <c r="L33" s="18"/>
    </row>
    <row r="34" spans="2:12" s="1" customFormat="1" ht="14.45" hidden="1" customHeight="1">
      <c r="B34" s="18"/>
      <c r="E34" s="38" t="s">
        <v>29</v>
      </c>
      <c r="F34" s="49">
        <f>ROUND((SUM(BF80:BF168)),  2)</f>
        <v>0</v>
      </c>
      <c r="I34" s="50">
        <v>0.15</v>
      </c>
      <c r="J34" s="49">
        <f>ROUND(((SUM(BF80:BF168))*I34),  2)</f>
        <v>0</v>
      </c>
      <c r="L34" s="18"/>
    </row>
    <row r="35" spans="2:12" s="1" customFormat="1" ht="14.45" hidden="1" customHeight="1">
      <c r="B35" s="18"/>
      <c r="E35" s="38" t="s">
        <v>30</v>
      </c>
      <c r="F35" s="49">
        <f>ROUND((SUM(BG80:BG168)),  2)</f>
        <v>0</v>
      </c>
      <c r="I35" s="50">
        <v>0.21</v>
      </c>
      <c r="J35" s="49">
        <f>0</f>
        <v>0</v>
      </c>
      <c r="L35" s="18"/>
    </row>
    <row r="36" spans="2:12" s="1" customFormat="1" ht="14.45" hidden="1" customHeight="1">
      <c r="B36" s="18"/>
      <c r="E36" s="38" t="s">
        <v>31</v>
      </c>
      <c r="F36" s="49">
        <f>ROUND((SUM(BH80:BH168)),  2)</f>
        <v>0</v>
      </c>
      <c r="I36" s="50">
        <v>0.15</v>
      </c>
      <c r="J36" s="49">
        <f>0</f>
        <v>0</v>
      </c>
      <c r="L36" s="18"/>
    </row>
    <row r="37" spans="2:12" s="1" customFormat="1" ht="14.45" hidden="1" customHeight="1">
      <c r="B37" s="18"/>
      <c r="E37" s="38" t="s">
        <v>32</v>
      </c>
      <c r="F37" s="49">
        <f>ROUND((SUM(BI80:BI168)),  2)</f>
        <v>0</v>
      </c>
      <c r="I37" s="50">
        <v>0</v>
      </c>
      <c r="J37" s="49">
        <f>0</f>
        <v>0</v>
      </c>
      <c r="L37" s="18"/>
    </row>
    <row r="38" spans="2:12" s="1" customFormat="1" ht="6.95" hidden="1" customHeight="1">
      <c r="B38" s="18"/>
      <c r="I38" s="39"/>
      <c r="L38" s="18"/>
    </row>
    <row r="39" spans="2:12" s="1" customFormat="1" ht="25.35" hidden="1" customHeight="1">
      <c r="B39" s="18"/>
      <c r="C39" s="51"/>
      <c r="D39" s="52" t="s">
        <v>33</v>
      </c>
      <c r="E39" s="53"/>
      <c r="F39" s="53"/>
      <c r="G39" s="54" t="s">
        <v>34</v>
      </c>
      <c r="H39" s="55" t="s">
        <v>35</v>
      </c>
      <c r="I39" s="56"/>
      <c r="J39" s="57">
        <f>SUM(J30:J37)</f>
        <v>0</v>
      </c>
      <c r="K39" s="58"/>
      <c r="L39" s="18"/>
    </row>
    <row r="40" spans="2:12" s="1" customFormat="1" ht="14.45" hidden="1" customHeight="1">
      <c r="B40" s="59"/>
      <c r="C40" s="60"/>
      <c r="D40" s="60"/>
      <c r="E40" s="60"/>
      <c r="F40" s="60"/>
      <c r="G40" s="60"/>
      <c r="H40" s="60"/>
      <c r="I40" s="61"/>
      <c r="J40" s="60"/>
      <c r="K40" s="60"/>
      <c r="L40" s="18"/>
    </row>
    <row r="41" spans="2:12" ht="11.25" hidden="1"/>
    <row r="42" spans="2:12" ht="11.25" hidden="1"/>
    <row r="43" spans="2:12" ht="11.25" hidden="1"/>
    <row r="44" spans="2:12" s="1" customFormat="1" ht="6.95" customHeight="1">
      <c r="B44" s="62"/>
      <c r="C44" s="63"/>
      <c r="D44" s="63"/>
      <c r="E44" s="63"/>
      <c r="F44" s="63"/>
      <c r="G44" s="63"/>
      <c r="H44" s="63"/>
      <c r="I44" s="64"/>
      <c r="J44" s="63"/>
      <c r="K44" s="63"/>
      <c r="L44" s="18"/>
    </row>
    <row r="45" spans="2:12" s="1" customFormat="1" ht="24.95" customHeight="1">
      <c r="B45" s="16"/>
      <c r="C45" s="10" t="s">
        <v>48</v>
      </c>
      <c r="D45" s="17"/>
      <c r="E45" s="17"/>
      <c r="F45" s="17"/>
      <c r="G45" s="17"/>
      <c r="H45" s="17"/>
      <c r="I45" s="39"/>
      <c r="J45" s="17"/>
      <c r="K45" s="17"/>
      <c r="L45" s="18"/>
    </row>
    <row r="46" spans="2:12" s="1" customFormat="1" ht="6.95" customHeight="1">
      <c r="B46" s="16"/>
      <c r="C46" s="17"/>
      <c r="D46" s="17"/>
      <c r="E46" s="17"/>
      <c r="F46" s="17"/>
      <c r="G46" s="17"/>
      <c r="H46" s="17"/>
      <c r="I46" s="39"/>
      <c r="J46" s="17"/>
      <c r="K46" s="17"/>
      <c r="L46" s="18"/>
    </row>
    <row r="47" spans="2:12" s="1" customFormat="1" ht="12" customHeight="1">
      <c r="B47" s="16"/>
      <c r="C47" s="13" t="s">
        <v>5</v>
      </c>
      <c r="D47" s="17"/>
      <c r="E47" s="17"/>
      <c r="F47" s="17"/>
      <c r="G47" s="17"/>
      <c r="H47" s="17"/>
      <c r="I47" s="39"/>
      <c r="J47" s="17"/>
      <c r="K47" s="17"/>
      <c r="L47" s="18"/>
    </row>
    <row r="48" spans="2:12" s="1" customFormat="1" ht="16.5" customHeight="1">
      <c r="B48" s="16"/>
      <c r="C48" s="17"/>
      <c r="D48" s="17"/>
      <c r="E48" s="148" t="e">
        <f>E7</f>
        <v>#REF!</v>
      </c>
      <c r="F48" s="149"/>
      <c r="G48" s="149"/>
      <c r="H48" s="149"/>
      <c r="I48" s="39"/>
      <c r="J48" s="17"/>
      <c r="K48" s="17"/>
      <c r="L48" s="18"/>
    </row>
    <row r="49" spans="2:47" s="1" customFormat="1" ht="12" customHeight="1">
      <c r="B49" s="16"/>
      <c r="C49" s="13" t="s">
        <v>47</v>
      </c>
      <c r="D49" s="17"/>
      <c r="E49" s="17"/>
      <c r="F49" s="17"/>
      <c r="G49" s="17"/>
      <c r="H49" s="17"/>
      <c r="I49" s="39"/>
      <c r="J49" s="17"/>
      <c r="K49" s="17"/>
      <c r="L49" s="18"/>
    </row>
    <row r="50" spans="2:47" s="1" customFormat="1" ht="16.5" customHeight="1">
      <c r="B50" s="16"/>
      <c r="C50" s="17"/>
      <c r="D50" s="17"/>
      <c r="E50" s="140" t="str">
        <f>E9</f>
        <v>B - Pomůcky - přírodopis</v>
      </c>
      <c r="F50" s="139"/>
      <c r="G50" s="139"/>
      <c r="H50" s="139"/>
      <c r="I50" s="39"/>
      <c r="J50" s="17"/>
      <c r="K50" s="17"/>
      <c r="L50" s="18"/>
    </row>
    <row r="51" spans="2:47" s="1" customFormat="1" ht="6.95" customHeight="1">
      <c r="B51" s="16"/>
      <c r="C51" s="17"/>
      <c r="D51" s="17"/>
      <c r="E51" s="17"/>
      <c r="F51" s="17"/>
      <c r="G51" s="17"/>
      <c r="H51" s="17"/>
      <c r="I51" s="39"/>
      <c r="J51" s="17"/>
      <c r="K51" s="17"/>
      <c r="L51" s="18"/>
    </row>
    <row r="52" spans="2:47" s="1" customFormat="1" ht="12" customHeight="1">
      <c r="B52" s="16"/>
      <c r="C52" s="13" t="s">
        <v>10</v>
      </c>
      <c r="D52" s="17"/>
      <c r="E52" s="17"/>
      <c r="F52" s="12" t="str">
        <f>F12</f>
        <v>Karlovy Vary</v>
      </c>
      <c r="G52" s="17"/>
      <c r="H52" s="17"/>
      <c r="I52" s="40" t="s">
        <v>12</v>
      </c>
      <c r="J52" s="23" t="e">
        <f>IF(J12="","",J12)</f>
        <v>#REF!</v>
      </c>
      <c r="K52" s="17"/>
      <c r="L52" s="18"/>
    </row>
    <row r="53" spans="2:47" s="1" customFormat="1" ht="6.95" customHeight="1">
      <c r="B53" s="16"/>
      <c r="C53" s="17"/>
      <c r="D53" s="17"/>
      <c r="E53" s="17"/>
      <c r="F53" s="17"/>
      <c r="G53" s="17"/>
      <c r="H53" s="17"/>
      <c r="I53" s="39"/>
      <c r="J53" s="17"/>
      <c r="K53" s="17"/>
      <c r="L53" s="18"/>
    </row>
    <row r="54" spans="2:47" s="1" customFormat="1" ht="24.95" customHeight="1">
      <c r="B54" s="16"/>
      <c r="C54" s="13" t="s">
        <v>13</v>
      </c>
      <c r="D54" s="17"/>
      <c r="E54" s="17"/>
      <c r="F54" s="12" t="str">
        <f>E15</f>
        <v>Statutární město Karlovy Vary</v>
      </c>
      <c r="G54" s="17"/>
      <c r="H54" s="17"/>
      <c r="I54" s="40" t="s">
        <v>18</v>
      </c>
      <c r="J54" s="15" t="str">
        <f>E21</f>
        <v>BPO spol. s r.o.,Lidická 1239,36317 OSTROV</v>
      </c>
      <c r="K54" s="17"/>
      <c r="L54" s="18"/>
    </row>
    <row r="55" spans="2:47" s="1" customFormat="1" ht="13.7" customHeight="1">
      <c r="B55" s="16"/>
      <c r="C55" s="13" t="s">
        <v>17</v>
      </c>
      <c r="D55" s="17"/>
      <c r="E55" s="17"/>
      <c r="F55" s="12" t="e">
        <f>IF(E18="","",E18)</f>
        <v>#REF!</v>
      </c>
      <c r="G55" s="17"/>
      <c r="H55" s="17"/>
      <c r="I55" s="40" t="s">
        <v>21</v>
      </c>
      <c r="J55" s="15" t="str">
        <f>E24</f>
        <v>Tomanová Ing</v>
      </c>
      <c r="K55" s="17"/>
      <c r="L55" s="18"/>
    </row>
    <row r="56" spans="2:47" s="1" customFormat="1" ht="10.35" customHeight="1">
      <c r="B56" s="16"/>
      <c r="C56" s="17"/>
      <c r="D56" s="17"/>
      <c r="E56" s="17"/>
      <c r="F56" s="17"/>
      <c r="G56" s="17"/>
      <c r="H56" s="17"/>
      <c r="I56" s="39"/>
      <c r="J56" s="17"/>
      <c r="K56" s="17"/>
      <c r="L56" s="18"/>
    </row>
    <row r="57" spans="2:47" s="1" customFormat="1" ht="29.25" customHeight="1">
      <c r="B57" s="16"/>
      <c r="C57" s="65" t="s">
        <v>49</v>
      </c>
      <c r="D57" s="66"/>
      <c r="E57" s="66"/>
      <c r="F57" s="66"/>
      <c r="G57" s="66"/>
      <c r="H57" s="66"/>
      <c r="I57" s="67"/>
      <c r="J57" s="68" t="s">
        <v>50</v>
      </c>
      <c r="K57" s="66"/>
      <c r="L57" s="18"/>
    </row>
    <row r="58" spans="2:47" s="1" customFormat="1" ht="10.35" customHeight="1">
      <c r="B58" s="16"/>
      <c r="C58" s="17"/>
      <c r="D58" s="17"/>
      <c r="E58" s="17"/>
      <c r="F58" s="17"/>
      <c r="G58" s="17"/>
      <c r="H58" s="17"/>
      <c r="I58" s="39"/>
      <c r="J58" s="17"/>
      <c r="K58" s="17"/>
      <c r="L58" s="18"/>
    </row>
    <row r="59" spans="2:47" s="1" customFormat="1" ht="22.9" customHeight="1">
      <c r="B59" s="16"/>
      <c r="C59" s="69" t="s">
        <v>51</v>
      </c>
      <c r="D59" s="17"/>
      <c r="E59" s="17"/>
      <c r="F59" s="17"/>
      <c r="G59" s="17"/>
      <c r="H59" s="17"/>
      <c r="I59" s="39"/>
      <c r="J59" s="32">
        <f>J80</f>
        <v>0</v>
      </c>
      <c r="K59" s="17"/>
      <c r="L59" s="18"/>
      <c r="AU59" s="8" t="s">
        <v>52</v>
      </c>
    </row>
    <row r="60" spans="2:47" s="3" customFormat="1" ht="24.95" customHeight="1">
      <c r="B60" s="70"/>
      <c r="C60" s="71"/>
      <c r="D60" s="72" t="s">
        <v>92</v>
      </c>
      <c r="E60" s="73"/>
      <c r="F60" s="73"/>
      <c r="G60" s="73"/>
      <c r="H60" s="73"/>
      <c r="I60" s="74"/>
      <c r="J60" s="75">
        <f>J81</f>
        <v>0</v>
      </c>
      <c r="K60" s="71"/>
      <c r="L60" s="76"/>
    </row>
    <row r="61" spans="2:47" s="1" customFormat="1" ht="21.75" customHeight="1">
      <c r="B61" s="16"/>
      <c r="C61" s="17"/>
      <c r="D61" s="17"/>
      <c r="E61" s="17"/>
      <c r="F61" s="17"/>
      <c r="G61" s="17"/>
      <c r="H61" s="17"/>
      <c r="I61" s="39"/>
      <c r="J61" s="17"/>
      <c r="K61" s="17"/>
      <c r="L61" s="18"/>
    </row>
    <row r="62" spans="2:47" s="1" customFormat="1" ht="6.95" customHeight="1">
      <c r="B62" s="19"/>
      <c r="C62" s="20"/>
      <c r="D62" s="20"/>
      <c r="E62" s="20"/>
      <c r="F62" s="20"/>
      <c r="G62" s="20"/>
      <c r="H62" s="20"/>
      <c r="I62" s="61"/>
      <c r="J62" s="20"/>
      <c r="K62" s="20"/>
      <c r="L62" s="18"/>
    </row>
    <row r="66" spans="2:63" s="1" customFormat="1" ht="6.95" customHeight="1">
      <c r="B66" s="21"/>
      <c r="C66" s="22"/>
      <c r="D66" s="22"/>
      <c r="E66" s="22"/>
      <c r="F66" s="22"/>
      <c r="G66" s="22"/>
      <c r="H66" s="22"/>
      <c r="I66" s="64"/>
      <c r="J66" s="22"/>
      <c r="K66" s="22"/>
      <c r="L66" s="18"/>
    </row>
    <row r="67" spans="2:63" s="1" customFormat="1" ht="24.95" customHeight="1">
      <c r="B67" s="16"/>
      <c r="C67" s="10" t="s">
        <v>53</v>
      </c>
      <c r="D67" s="17"/>
      <c r="E67" s="17"/>
      <c r="F67" s="17"/>
      <c r="G67" s="17"/>
      <c r="H67" s="17"/>
      <c r="I67" s="39"/>
      <c r="J67" s="17"/>
      <c r="K67" s="17"/>
      <c r="L67" s="18"/>
    </row>
    <row r="68" spans="2:63" s="1" customFormat="1" ht="6.95" customHeight="1">
      <c r="B68" s="16"/>
      <c r="C68" s="17"/>
      <c r="D68" s="17"/>
      <c r="E68" s="17"/>
      <c r="F68" s="17"/>
      <c r="G68" s="17"/>
      <c r="H68" s="17"/>
      <c r="I68" s="39"/>
      <c r="J68" s="17"/>
      <c r="K68" s="17"/>
      <c r="L68" s="18"/>
    </row>
    <row r="69" spans="2:63" s="1" customFormat="1" ht="12" customHeight="1">
      <c r="B69" s="16"/>
      <c r="C69" s="13" t="s">
        <v>5</v>
      </c>
      <c r="D69" s="17"/>
      <c r="E69" s="17"/>
      <c r="F69" s="17"/>
      <c r="G69" s="17"/>
      <c r="H69" s="17"/>
      <c r="I69" s="39"/>
      <c r="J69" s="17"/>
      <c r="K69" s="17"/>
      <c r="L69" s="18"/>
    </row>
    <row r="70" spans="2:63" s="1" customFormat="1" ht="16.5" customHeight="1">
      <c r="B70" s="16"/>
      <c r="C70" s="17"/>
      <c r="D70" s="17"/>
      <c r="E70" s="148" t="e">
        <f>E7</f>
        <v>#REF!</v>
      </c>
      <c r="F70" s="149"/>
      <c r="G70" s="149"/>
      <c r="H70" s="149"/>
      <c r="I70" s="39"/>
      <c r="J70" s="17"/>
      <c r="K70" s="17"/>
      <c r="L70" s="18"/>
    </row>
    <row r="71" spans="2:63" s="1" customFormat="1" ht="12" customHeight="1">
      <c r="B71" s="16"/>
      <c r="C71" s="13" t="s">
        <v>47</v>
      </c>
      <c r="D71" s="17"/>
      <c r="E71" s="17"/>
      <c r="F71" s="17"/>
      <c r="G71" s="17"/>
      <c r="H71" s="17"/>
      <c r="I71" s="39"/>
      <c r="J71" s="17"/>
      <c r="K71" s="17"/>
      <c r="L71" s="18"/>
    </row>
    <row r="72" spans="2:63" s="1" customFormat="1" ht="16.5" customHeight="1">
      <c r="B72" s="16"/>
      <c r="C72" s="17"/>
      <c r="D72" s="17"/>
      <c r="E72" s="140" t="str">
        <f>E9</f>
        <v>B - Pomůcky - přírodopis</v>
      </c>
      <c r="F72" s="139"/>
      <c r="G72" s="139"/>
      <c r="H72" s="139"/>
      <c r="I72" s="39"/>
      <c r="J72" s="17"/>
      <c r="K72" s="17"/>
      <c r="L72" s="18"/>
    </row>
    <row r="73" spans="2:63" s="1" customFormat="1" ht="6.95" customHeight="1">
      <c r="B73" s="16"/>
      <c r="C73" s="17"/>
      <c r="D73" s="17"/>
      <c r="E73" s="17"/>
      <c r="F73" s="17"/>
      <c r="G73" s="17"/>
      <c r="H73" s="17"/>
      <c r="I73" s="39"/>
      <c r="J73" s="17"/>
      <c r="K73" s="17"/>
      <c r="L73" s="18"/>
    </row>
    <row r="74" spans="2:63" s="1" customFormat="1" ht="12" customHeight="1">
      <c r="B74" s="16"/>
      <c r="C74" s="13" t="s">
        <v>10</v>
      </c>
      <c r="D74" s="17"/>
      <c r="E74" s="17"/>
      <c r="F74" s="12" t="str">
        <f>F12</f>
        <v>Karlovy Vary</v>
      </c>
      <c r="G74" s="17"/>
      <c r="H74" s="17"/>
      <c r="I74" s="40" t="s">
        <v>12</v>
      </c>
      <c r="J74" s="23" t="e">
        <f>IF(J12="","",J12)</f>
        <v>#REF!</v>
      </c>
      <c r="K74" s="17"/>
      <c r="L74" s="18"/>
    </row>
    <row r="75" spans="2:63" s="1" customFormat="1" ht="6.95" customHeight="1">
      <c r="B75" s="16"/>
      <c r="C75" s="17"/>
      <c r="D75" s="17"/>
      <c r="E75" s="17"/>
      <c r="F75" s="17"/>
      <c r="G75" s="17"/>
      <c r="H75" s="17"/>
      <c r="I75" s="39"/>
      <c r="J75" s="17"/>
      <c r="K75" s="17"/>
      <c r="L75" s="18"/>
    </row>
    <row r="76" spans="2:63" s="1" customFormat="1" ht="24.95" customHeight="1">
      <c r="B76" s="16"/>
      <c r="C76" s="13" t="s">
        <v>13</v>
      </c>
      <c r="D76" s="17"/>
      <c r="E76" s="17"/>
      <c r="F76" s="12" t="str">
        <f>E15</f>
        <v>Statutární město Karlovy Vary</v>
      </c>
      <c r="G76" s="17"/>
      <c r="H76" s="17"/>
      <c r="I76" s="40" t="s">
        <v>18</v>
      </c>
      <c r="J76" s="15" t="str">
        <f>E21</f>
        <v>BPO spol. s r.o.,Lidická 1239,36317 OSTROV</v>
      </c>
      <c r="K76" s="17"/>
      <c r="L76" s="18"/>
    </row>
    <row r="77" spans="2:63" s="1" customFormat="1" ht="13.7" customHeight="1">
      <c r="B77" s="16"/>
      <c r="C77" s="13" t="s">
        <v>17</v>
      </c>
      <c r="D77" s="17"/>
      <c r="E77" s="17"/>
      <c r="F77" s="12" t="e">
        <f>IF(E18="","",E18)</f>
        <v>#REF!</v>
      </c>
      <c r="G77" s="17"/>
      <c r="H77" s="17"/>
      <c r="I77" s="40" t="s">
        <v>21</v>
      </c>
      <c r="J77" s="15" t="str">
        <f>E24</f>
        <v>Tomanová Ing</v>
      </c>
      <c r="K77" s="17"/>
      <c r="L77" s="18"/>
    </row>
    <row r="78" spans="2:63" s="1" customFormat="1" ht="10.35" customHeight="1">
      <c r="B78" s="16"/>
      <c r="C78" s="17"/>
      <c r="D78" s="17"/>
      <c r="E78" s="17"/>
      <c r="F78" s="17"/>
      <c r="G78" s="17"/>
      <c r="H78" s="17"/>
      <c r="I78" s="39"/>
      <c r="J78" s="17"/>
      <c r="K78" s="17"/>
      <c r="L78" s="18"/>
    </row>
    <row r="79" spans="2:63" s="4" customFormat="1" ht="29.25" customHeight="1">
      <c r="B79" s="77"/>
      <c r="C79" s="78" t="s">
        <v>54</v>
      </c>
      <c r="D79" s="79" t="s">
        <v>38</v>
      </c>
      <c r="E79" s="79" t="s">
        <v>36</v>
      </c>
      <c r="F79" s="79" t="s">
        <v>37</v>
      </c>
      <c r="G79" s="79" t="s">
        <v>55</v>
      </c>
      <c r="H79" s="79" t="s">
        <v>56</v>
      </c>
      <c r="I79" s="80" t="s">
        <v>57</v>
      </c>
      <c r="J79" s="79" t="s">
        <v>50</v>
      </c>
      <c r="K79" s="81" t="s">
        <v>58</v>
      </c>
      <c r="L79" s="82"/>
      <c r="M79" s="26" t="s">
        <v>0</v>
      </c>
      <c r="N79" s="27" t="s">
        <v>27</v>
      </c>
      <c r="O79" s="27" t="s">
        <v>59</v>
      </c>
      <c r="P79" s="27" t="s">
        <v>60</v>
      </c>
      <c r="Q79" s="27" t="s">
        <v>61</v>
      </c>
      <c r="R79" s="27" t="s">
        <v>62</v>
      </c>
      <c r="S79" s="27" t="s">
        <v>63</v>
      </c>
      <c r="T79" s="28" t="s">
        <v>64</v>
      </c>
    </row>
    <row r="80" spans="2:63" s="1" customFormat="1" ht="22.9" customHeight="1">
      <c r="B80" s="16"/>
      <c r="C80" s="31" t="s">
        <v>65</v>
      </c>
      <c r="D80" s="17"/>
      <c r="E80" s="17"/>
      <c r="F80" s="17"/>
      <c r="G80" s="17"/>
      <c r="H80" s="17"/>
      <c r="I80" s="39"/>
      <c r="J80" s="83">
        <f>BK80</f>
        <v>0</v>
      </c>
      <c r="K80" s="17"/>
      <c r="L80" s="18"/>
      <c r="M80" s="29"/>
      <c r="N80" s="30"/>
      <c r="O80" s="30"/>
      <c r="P80" s="84">
        <f>P81</f>
        <v>0</v>
      </c>
      <c r="Q80" s="30"/>
      <c r="R80" s="84">
        <f>R81</f>
        <v>0</v>
      </c>
      <c r="S80" s="30"/>
      <c r="T80" s="85">
        <f>T81</f>
        <v>0</v>
      </c>
      <c r="AT80" s="8" t="s">
        <v>39</v>
      </c>
      <c r="AU80" s="8" t="s">
        <v>52</v>
      </c>
      <c r="BK80" s="86">
        <f>BK81</f>
        <v>0</v>
      </c>
    </row>
    <row r="81" spans="2:65" s="5" customFormat="1" ht="25.9" customHeight="1">
      <c r="B81" s="87"/>
      <c r="C81" s="88"/>
      <c r="D81" s="89" t="s">
        <v>39</v>
      </c>
      <c r="E81" s="90" t="s">
        <v>41</v>
      </c>
      <c r="F81" s="90" t="s">
        <v>93</v>
      </c>
      <c r="G81" s="88"/>
      <c r="H81" s="88"/>
      <c r="I81" s="91"/>
      <c r="J81" s="92">
        <f>BK81</f>
        <v>0</v>
      </c>
      <c r="K81" s="88"/>
      <c r="L81" s="93"/>
      <c r="M81" s="94"/>
      <c r="N81" s="95"/>
      <c r="O81" s="95"/>
      <c r="P81" s="96">
        <f>SUM(P82:P168)</f>
        <v>0</v>
      </c>
      <c r="Q81" s="95"/>
      <c r="R81" s="96">
        <f>SUM(R82:R168)</f>
        <v>0</v>
      </c>
      <c r="S81" s="95"/>
      <c r="T81" s="97">
        <f>SUM(T82:T168)</f>
        <v>0</v>
      </c>
      <c r="AR81" s="98" t="s">
        <v>66</v>
      </c>
      <c r="AT81" s="99" t="s">
        <v>39</v>
      </c>
      <c r="AU81" s="99" t="s">
        <v>40</v>
      </c>
      <c r="AY81" s="98" t="s">
        <v>67</v>
      </c>
      <c r="BK81" s="100">
        <f>SUM(BK82:BK168)</f>
        <v>0</v>
      </c>
    </row>
    <row r="82" spans="2:65" s="1" customFormat="1" ht="16.5" customHeight="1">
      <c r="B82" s="16"/>
      <c r="C82" s="126" t="s">
        <v>42</v>
      </c>
      <c r="D82" s="126" t="s">
        <v>85</v>
      </c>
      <c r="E82" s="127" t="s">
        <v>94</v>
      </c>
      <c r="F82" s="128" t="s">
        <v>95</v>
      </c>
      <c r="G82" s="129" t="s">
        <v>68</v>
      </c>
      <c r="H82" s="130">
        <v>1</v>
      </c>
      <c r="I82" s="131"/>
      <c r="J82" s="132">
        <f>ROUND(I82*H82,2)</f>
        <v>0</v>
      </c>
      <c r="K82" s="128" t="s">
        <v>0</v>
      </c>
      <c r="L82" s="18"/>
      <c r="M82" s="133" t="s">
        <v>0</v>
      </c>
      <c r="N82" s="134" t="s">
        <v>28</v>
      </c>
      <c r="O82" s="25"/>
      <c r="P82" s="101">
        <f>O82*H82</f>
        <v>0</v>
      </c>
      <c r="Q82" s="101">
        <v>0</v>
      </c>
      <c r="R82" s="101">
        <f>Q82*H82</f>
        <v>0</v>
      </c>
      <c r="S82" s="101">
        <v>0</v>
      </c>
      <c r="T82" s="102">
        <f>S82*H82</f>
        <v>0</v>
      </c>
      <c r="AR82" s="8" t="s">
        <v>96</v>
      </c>
      <c r="AT82" s="8" t="s">
        <v>85</v>
      </c>
      <c r="AU82" s="8" t="s">
        <v>42</v>
      </c>
      <c r="AY82" s="8" t="s">
        <v>67</v>
      </c>
      <c r="BE82" s="103">
        <f>IF(N82="základní",J82,0)</f>
        <v>0</v>
      </c>
      <c r="BF82" s="103">
        <f>IF(N82="snížená",J82,0)</f>
        <v>0</v>
      </c>
      <c r="BG82" s="103">
        <f>IF(N82="zákl. přenesená",J82,0)</f>
        <v>0</v>
      </c>
      <c r="BH82" s="103">
        <f>IF(N82="sníž. přenesená",J82,0)</f>
        <v>0</v>
      </c>
      <c r="BI82" s="103">
        <f>IF(N82="nulová",J82,0)</f>
        <v>0</v>
      </c>
      <c r="BJ82" s="8" t="s">
        <v>42</v>
      </c>
      <c r="BK82" s="103">
        <f>ROUND(I82*H82,2)</f>
        <v>0</v>
      </c>
      <c r="BL82" s="8" t="s">
        <v>96</v>
      </c>
      <c r="BM82" s="8" t="s">
        <v>66</v>
      </c>
    </row>
    <row r="83" spans="2:65" s="6" customFormat="1" ht="11.25">
      <c r="B83" s="104"/>
      <c r="C83" s="105"/>
      <c r="D83" s="106" t="s">
        <v>71</v>
      </c>
      <c r="E83" s="107" t="s">
        <v>0</v>
      </c>
      <c r="F83" s="108" t="s">
        <v>72</v>
      </c>
      <c r="G83" s="105"/>
      <c r="H83" s="107" t="s">
        <v>0</v>
      </c>
      <c r="I83" s="109"/>
      <c r="J83" s="105"/>
      <c r="K83" s="105"/>
      <c r="L83" s="110"/>
      <c r="M83" s="111"/>
      <c r="N83" s="112"/>
      <c r="O83" s="112"/>
      <c r="P83" s="112"/>
      <c r="Q83" s="112"/>
      <c r="R83" s="112"/>
      <c r="S83" s="112"/>
      <c r="T83" s="113"/>
      <c r="AT83" s="114" t="s">
        <v>71</v>
      </c>
      <c r="AU83" s="114" t="s">
        <v>42</v>
      </c>
      <c r="AV83" s="6" t="s">
        <v>42</v>
      </c>
      <c r="AW83" s="6" t="s">
        <v>20</v>
      </c>
      <c r="AX83" s="6" t="s">
        <v>40</v>
      </c>
      <c r="AY83" s="114" t="s">
        <v>67</v>
      </c>
    </row>
    <row r="84" spans="2:65" s="7" customFormat="1" ht="11.25">
      <c r="B84" s="115"/>
      <c r="C84" s="116"/>
      <c r="D84" s="106" t="s">
        <v>71</v>
      </c>
      <c r="E84" s="117" t="s">
        <v>0</v>
      </c>
      <c r="F84" s="118" t="s">
        <v>42</v>
      </c>
      <c r="G84" s="116"/>
      <c r="H84" s="119">
        <v>1</v>
      </c>
      <c r="I84" s="120"/>
      <c r="J84" s="116"/>
      <c r="K84" s="116"/>
      <c r="L84" s="121"/>
      <c r="M84" s="122"/>
      <c r="N84" s="123"/>
      <c r="O84" s="123"/>
      <c r="P84" s="123"/>
      <c r="Q84" s="123"/>
      <c r="R84" s="123"/>
      <c r="S84" s="123"/>
      <c r="T84" s="124"/>
      <c r="AT84" s="125" t="s">
        <v>71</v>
      </c>
      <c r="AU84" s="125" t="s">
        <v>42</v>
      </c>
      <c r="AV84" s="7" t="s">
        <v>43</v>
      </c>
      <c r="AW84" s="7" t="s">
        <v>20</v>
      </c>
      <c r="AX84" s="7" t="s">
        <v>42</v>
      </c>
      <c r="AY84" s="125" t="s">
        <v>67</v>
      </c>
    </row>
    <row r="85" spans="2:65" s="1" customFormat="1" ht="16.5" customHeight="1">
      <c r="B85" s="16"/>
      <c r="C85" s="126" t="s">
        <v>43</v>
      </c>
      <c r="D85" s="126" t="s">
        <v>85</v>
      </c>
      <c r="E85" s="127" t="s">
        <v>97</v>
      </c>
      <c r="F85" s="128" t="s">
        <v>98</v>
      </c>
      <c r="G85" s="129" t="s">
        <v>68</v>
      </c>
      <c r="H85" s="130">
        <v>10</v>
      </c>
      <c r="I85" s="131"/>
      <c r="J85" s="132">
        <f>ROUND(I85*H85,2)</f>
        <v>0</v>
      </c>
      <c r="K85" s="128" t="s">
        <v>0</v>
      </c>
      <c r="L85" s="18"/>
      <c r="M85" s="133" t="s">
        <v>0</v>
      </c>
      <c r="N85" s="134" t="s">
        <v>28</v>
      </c>
      <c r="O85" s="25"/>
      <c r="P85" s="101">
        <f>O85*H85</f>
        <v>0</v>
      </c>
      <c r="Q85" s="101">
        <v>0</v>
      </c>
      <c r="R85" s="101">
        <f>Q85*H85</f>
        <v>0</v>
      </c>
      <c r="S85" s="101">
        <v>0</v>
      </c>
      <c r="T85" s="102">
        <f>S85*H85</f>
        <v>0</v>
      </c>
      <c r="AR85" s="8" t="s">
        <v>96</v>
      </c>
      <c r="AT85" s="8" t="s">
        <v>85</v>
      </c>
      <c r="AU85" s="8" t="s">
        <v>42</v>
      </c>
      <c r="AY85" s="8" t="s">
        <v>67</v>
      </c>
      <c r="BE85" s="103">
        <f>IF(N85="základní",J85,0)</f>
        <v>0</v>
      </c>
      <c r="BF85" s="103">
        <f>IF(N85="snížená",J85,0)</f>
        <v>0</v>
      </c>
      <c r="BG85" s="103">
        <f>IF(N85="zákl. přenesená",J85,0)</f>
        <v>0</v>
      </c>
      <c r="BH85" s="103">
        <f>IF(N85="sníž. přenesená",J85,0)</f>
        <v>0</v>
      </c>
      <c r="BI85" s="103">
        <f>IF(N85="nulová",J85,0)</f>
        <v>0</v>
      </c>
      <c r="BJ85" s="8" t="s">
        <v>42</v>
      </c>
      <c r="BK85" s="103">
        <f>ROUND(I85*H85,2)</f>
        <v>0</v>
      </c>
      <c r="BL85" s="8" t="s">
        <v>96</v>
      </c>
      <c r="BM85" s="8" t="s">
        <v>77</v>
      </c>
    </row>
    <row r="86" spans="2:65" s="6" customFormat="1" ht="11.25">
      <c r="B86" s="104"/>
      <c r="C86" s="105"/>
      <c r="D86" s="106" t="s">
        <v>71</v>
      </c>
      <c r="E86" s="107" t="s">
        <v>0</v>
      </c>
      <c r="F86" s="108" t="s">
        <v>72</v>
      </c>
      <c r="G86" s="105"/>
      <c r="H86" s="107" t="s">
        <v>0</v>
      </c>
      <c r="I86" s="109"/>
      <c r="J86" s="105"/>
      <c r="K86" s="105"/>
      <c r="L86" s="110"/>
      <c r="M86" s="111"/>
      <c r="N86" s="112"/>
      <c r="O86" s="112"/>
      <c r="P86" s="112"/>
      <c r="Q86" s="112"/>
      <c r="R86" s="112"/>
      <c r="S86" s="112"/>
      <c r="T86" s="113"/>
      <c r="AT86" s="114" t="s">
        <v>71</v>
      </c>
      <c r="AU86" s="114" t="s">
        <v>42</v>
      </c>
      <c r="AV86" s="6" t="s">
        <v>42</v>
      </c>
      <c r="AW86" s="6" t="s">
        <v>20</v>
      </c>
      <c r="AX86" s="6" t="s">
        <v>40</v>
      </c>
      <c r="AY86" s="114" t="s">
        <v>67</v>
      </c>
    </row>
    <row r="87" spans="2:65" s="7" customFormat="1" ht="11.25">
      <c r="B87" s="115"/>
      <c r="C87" s="116"/>
      <c r="D87" s="106" t="s">
        <v>71</v>
      </c>
      <c r="E87" s="117" t="s">
        <v>0</v>
      </c>
      <c r="F87" s="118" t="s">
        <v>80</v>
      </c>
      <c r="G87" s="116"/>
      <c r="H87" s="119">
        <v>10</v>
      </c>
      <c r="I87" s="120"/>
      <c r="J87" s="116"/>
      <c r="K87" s="116"/>
      <c r="L87" s="121"/>
      <c r="M87" s="122"/>
      <c r="N87" s="123"/>
      <c r="O87" s="123"/>
      <c r="P87" s="123"/>
      <c r="Q87" s="123"/>
      <c r="R87" s="123"/>
      <c r="S87" s="123"/>
      <c r="T87" s="124"/>
      <c r="AT87" s="125" t="s">
        <v>71</v>
      </c>
      <c r="AU87" s="125" t="s">
        <v>42</v>
      </c>
      <c r="AV87" s="7" t="s">
        <v>43</v>
      </c>
      <c r="AW87" s="7" t="s">
        <v>20</v>
      </c>
      <c r="AX87" s="7" t="s">
        <v>42</v>
      </c>
      <c r="AY87" s="125" t="s">
        <v>67</v>
      </c>
    </row>
    <row r="88" spans="2:65" s="1" customFormat="1" ht="16.5" customHeight="1">
      <c r="B88" s="16"/>
      <c r="C88" s="126" t="s">
        <v>74</v>
      </c>
      <c r="D88" s="126" t="s">
        <v>85</v>
      </c>
      <c r="E88" s="127" t="s">
        <v>99</v>
      </c>
      <c r="F88" s="128" t="s">
        <v>100</v>
      </c>
      <c r="G88" s="129" t="s">
        <v>68</v>
      </c>
      <c r="H88" s="130">
        <v>1</v>
      </c>
      <c r="I88" s="131"/>
      <c r="J88" s="132">
        <f>ROUND(I88*H88,2)</f>
        <v>0</v>
      </c>
      <c r="K88" s="128" t="s">
        <v>0</v>
      </c>
      <c r="L88" s="18"/>
      <c r="M88" s="133" t="s">
        <v>0</v>
      </c>
      <c r="N88" s="134" t="s">
        <v>28</v>
      </c>
      <c r="O88" s="25"/>
      <c r="P88" s="101">
        <f>O88*H88</f>
        <v>0</v>
      </c>
      <c r="Q88" s="101">
        <v>0</v>
      </c>
      <c r="R88" s="101">
        <f>Q88*H88</f>
        <v>0</v>
      </c>
      <c r="S88" s="101">
        <v>0</v>
      </c>
      <c r="T88" s="102">
        <f>S88*H88</f>
        <v>0</v>
      </c>
      <c r="AR88" s="8" t="s">
        <v>96</v>
      </c>
      <c r="AT88" s="8" t="s">
        <v>85</v>
      </c>
      <c r="AU88" s="8" t="s">
        <v>42</v>
      </c>
      <c r="AY88" s="8" t="s">
        <v>67</v>
      </c>
      <c r="BE88" s="103">
        <f>IF(N88="základní",J88,0)</f>
        <v>0</v>
      </c>
      <c r="BF88" s="103">
        <f>IF(N88="snížená",J88,0)</f>
        <v>0</v>
      </c>
      <c r="BG88" s="103">
        <f>IF(N88="zákl. přenesená",J88,0)</f>
        <v>0</v>
      </c>
      <c r="BH88" s="103">
        <f>IF(N88="sníž. přenesená",J88,0)</f>
        <v>0</v>
      </c>
      <c r="BI88" s="103">
        <f>IF(N88="nulová",J88,0)</f>
        <v>0</v>
      </c>
      <c r="BJ88" s="8" t="s">
        <v>42</v>
      </c>
      <c r="BK88" s="103">
        <f>ROUND(I88*H88,2)</f>
        <v>0</v>
      </c>
      <c r="BL88" s="8" t="s">
        <v>96</v>
      </c>
      <c r="BM88" s="8" t="s">
        <v>73</v>
      </c>
    </row>
    <row r="89" spans="2:65" s="6" customFormat="1" ht="11.25">
      <c r="B89" s="104"/>
      <c r="C89" s="105"/>
      <c r="D89" s="106" t="s">
        <v>71</v>
      </c>
      <c r="E89" s="107" t="s">
        <v>0</v>
      </c>
      <c r="F89" s="108" t="s">
        <v>72</v>
      </c>
      <c r="G89" s="105"/>
      <c r="H89" s="107" t="s">
        <v>0</v>
      </c>
      <c r="I89" s="109"/>
      <c r="J89" s="105"/>
      <c r="K89" s="105"/>
      <c r="L89" s="110"/>
      <c r="M89" s="111"/>
      <c r="N89" s="112"/>
      <c r="O89" s="112"/>
      <c r="P89" s="112"/>
      <c r="Q89" s="112"/>
      <c r="R89" s="112"/>
      <c r="S89" s="112"/>
      <c r="T89" s="113"/>
      <c r="AT89" s="114" t="s">
        <v>71</v>
      </c>
      <c r="AU89" s="114" t="s">
        <v>42</v>
      </c>
      <c r="AV89" s="6" t="s">
        <v>42</v>
      </c>
      <c r="AW89" s="6" t="s">
        <v>20</v>
      </c>
      <c r="AX89" s="6" t="s">
        <v>40</v>
      </c>
      <c r="AY89" s="114" t="s">
        <v>67</v>
      </c>
    </row>
    <row r="90" spans="2:65" s="7" customFormat="1" ht="11.25">
      <c r="B90" s="115"/>
      <c r="C90" s="116"/>
      <c r="D90" s="106" t="s">
        <v>71</v>
      </c>
      <c r="E90" s="117" t="s">
        <v>0</v>
      </c>
      <c r="F90" s="118" t="s">
        <v>42</v>
      </c>
      <c r="G90" s="116"/>
      <c r="H90" s="119">
        <v>1</v>
      </c>
      <c r="I90" s="120"/>
      <c r="J90" s="116"/>
      <c r="K90" s="116"/>
      <c r="L90" s="121"/>
      <c r="M90" s="122"/>
      <c r="N90" s="123"/>
      <c r="O90" s="123"/>
      <c r="P90" s="123"/>
      <c r="Q90" s="123"/>
      <c r="R90" s="123"/>
      <c r="S90" s="123"/>
      <c r="T90" s="124"/>
      <c r="AT90" s="125" t="s">
        <v>71</v>
      </c>
      <c r="AU90" s="125" t="s">
        <v>42</v>
      </c>
      <c r="AV90" s="7" t="s">
        <v>43</v>
      </c>
      <c r="AW90" s="7" t="s">
        <v>20</v>
      </c>
      <c r="AX90" s="7" t="s">
        <v>42</v>
      </c>
      <c r="AY90" s="125" t="s">
        <v>67</v>
      </c>
    </row>
    <row r="91" spans="2:65" s="1" customFormat="1" ht="16.5" customHeight="1">
      <c r="B91" s="16"/>
      <c r="C91" s="126" t="s">
        <v>66</v>
      </c>
      <c r="D91" s="126" t="s">
        <v>85</v>
      </c>
      <c r="E91" s="127" t="s">
        <v>101</v>
      </c>
      <c r="F91" s="128" t="s">
        <v>102</v>
      </c>
      <c r="G91" s="129" t="s">
        <v>68</v>
      </c>
      <c r="H91" s="130">
        <v>1</v>
      </c>
      <c r="I91" s="131"/>
      <c r="J91" s="132">
        <f>ROUND(I91*H91,2)</f>
        <v>0</v>
      </c>
      <c r="K91" s="128" t="s">
        <v>0</v>
      </c>
      <c r="L91" s="18"/>
      <c r="M91" s="133" t="s">
        <v>0</v>
      </c>
      <c r="N91" s="134" t="s">
        <v>28</v>
      </c>
      <c r="O91" s="25"/>
      <c r="P91" s="101">
        <f>O91*H91</f>
        <v>0</v>
      </c>
      <c r="Q91" s="101">
        <v>0</v>
      </c>
      <c r="R91" s="101">
        <f>Q91*H91</f>
        <v>0</v>
      </c>
      <c r="S91" s="101">
        <v>0</v>
      </c>
      <c r="T91" s="102">
        <f>S91*H91</f>
        <v>0</v>
      </c>
      <c r="AR91" s="8" t="s">
        <v>96</v>
      </c>
      <c r="AT91" s="8" t="s">
        <v>85</v>
      </c>
      <c r="AU91" s="8" t="s">
        <v>42</v>
      </c>
      <c r="AY91" s="8" t="s">
        <v>67</v>
      </c>
      <c r="BE91" s="103">
        <f>IF(N91="základní",J91,0)</f>
        <v>0</v>
      </c>
      <c r="BF91" s="103">
        <f>IF(N91="snížená",J91,0)</f>
        <v>0</v>
      </c>
      <c r="BG91" s="103">
        <f>IF(N91="zákl. přenesená",J91,0)</f>
        <v>0</v>
      </c>
      <c r="BH91" s="103">
        <f>IF(N91="sníž. přenesená",J91,0)</f>
        <v>0</v>
      </c>
      <c r="BI91" s="103">
        <f>IF(N91="nulová",J91,0)</f>
        <v>0</v>
      </c>
      <c r="BJ91" s="8" t="s">
        <v>42</v>
      </c>
      <c r="BK91" s="103">
        <f>ROUND(I91*H91,2)</f>
        <v>0</v>
      </c>
      <c r="BL91" s="8" t="s">
        <v>96</v>
      </c>
      <c r="BM91" s="8" t="s">
        <v>80</v>
      </c>
    </row>
    <row r="92" spans="2:65" s="6" customFormat="1" ht="11.25">
      <c r="B92" s="104"/>
      <c r="C92" s="105"/>
      <c r="D92" s="106" t="s">
        <v>71</v>
      </c>
      <c r="E92" s="107" t="s">
        <v>0</v>
      </c>
      <c r="F92" s="108" t="s">
        <v>72</v>
      </c>
      <c r="G92" s="105"/>
      <c r="H92" s="107" t="s">
        <v>0</v>
      </c>
      <c r="I92" s="109"/>
      <c r="J92" s="105"/>
      <c r="K92" s="105"/>
      <c r="L92" s="110"/>
      <c r="M92" s="111"/>
      <c r="N92" s="112"/>
      <c r="O92" s="112"/>
      <c r="P92" s="112"/>
      <c r="Q92" s="112"/>
      <c r="R92" s="112"/>
      <c r="S92" s="112"/>
      <c r="T92" s="113"/>
      <c r="AT92" s="114" t="s">
        <v>71</v>
      </c>
      <c r="AU92" s="114" t="s">
        <v>42</v>
      </c>
      <c r="AV92" s="6" t="s">
        <v>42</v>
      </c>
      <c r="AW92" s="6" t="s">
        <v>20</v>
      </c>
      <c r="AX92" s="6" t="s">
        <v>40</v>
      </c>
      <c r="AY92" s="114" t="s">
        <v>67</v>
      </c>
    </row>
    <row r="93" spans="2:65" s="7" customFormat="1" ht="11.25">
      <c r="B93" s="115"/>
      <c r="C93" s="116"/>
      <c r="D93" s="106" t="s">
        <v>71</v>
      </c>
      <c r="E93" s="117" t="s">
        <v>0</v>
      </c>
      <c r="F93" s="118" t="s">
        <v>42</v>
      </c>
      <c r="G93" s="116"/>
      <c r="H93" s="119">
        <v>1</v>
      </c>
      <c r="I93" s="120"/>
      <c r="J93" s="116"/>
      <c r="K93" s="116"/>
      <c r="L93" s="121"/>
      <c r="M93" s="122"/>
      <c r="N93" s="123"/>
      <c r="O93" s="123"/>
      <c r="P93" s="123"/>
      <c r="Q93" s="123"/>
      <c r="R93" s="123"/>
      <c r="S93" s="123"/>
      <c r="T93" s="124"/>
      <c r="AT93" s="125" t="s">
        <v>71</v>
      </c>
      <c r="AU93" s="125" t="s">
        <v>42</v>
      </c>
      <c r="AV93" s="7" t="s">
        <v>43</v>
      </c>
      <c r="AW93" s="7" t="s">
        <v>20</v>
      </c>
      <c r="AX93" s="7" t="s">
        <v>42</v>
      </c>
      <c r="AY93" s="125" t="s">
        <v>67</v>
      </c>
    </row>
    <row r="94" spans="2:65" s="1" customFormat="1" ht="16.5" customHeight="1">
      <c r="B94" s="16"/>
      <c r="C94" s="126" t="s">
        <v>76</v>
      </c>
      <c r="D94" s="126" t="s">
        <v>85</v>
      </c>
      <c r="E94" s="127" t="s">
        <v>103</v>
      </c>
      <c r="F94" s="128" t="s">
        <v>104</v>
      </c>
      <c r="G94" s="129" t="s">
        <v>68</v>
      </c>
      <c r="H94" s="130">
        <v>1</v>
      </c>
      <c r="I94" s="131"/>
      <c r="J94" s="132">
        <f>ROUND(I94*H94,2)</f>
        <v>0</v>
      </c>
      <c r="K94" s="128" t="s">
        <v>0</v>
      </c>
      <c r="L94" s="18"/>
      <c r="M94" s="133" t="s">
        <v>0</v>
      </c>
      <c r="N94" s="134" t="s">
        <v>28</v>
      </c>
      <c r="O94" s="25"/>
      <c r="P94" s="101">
        <f>O94*H94</f>
        <v>0</v>
      </c>
      <c r="Q94" s="101">
        <v>0</v>
      </c>
      <c r="R94" s="101">
        <f>Q94*H94</f>
        <v>0</v>
      </c>
      <c r="S94" s="101">
        <v>0</v>
      </c>
      <c r="T94" s="102">
        <f>S94*H94</f>
        <v>0</v>
      </c>
      <c r="AR94" s="8" t="s">
        <v>96</v>
      </c>
      <c r="AT94" s="8" t="s">
        <v>85</v>
      </c>
      <c r="AU94" s="8" t="s">
        <v>42</v>
      </c>
      <c r="AY94" s="8" t="s">
        <v>67</v>
      </c>
      <c r="BE94" s="103">
        <f>IF(N94="základní",J94,0)</f>
        <v>0</v>
      </c>
      <c r="BF94" s="103">
        <f>IF(N94="snížená",J94,0)</f>
        <v>0</v>
      </c>
      <c r="BG94" s="103">
        <f>IF(N94="zákl. přenesená",J94,0)</f>
        <v>0</v>
      </c>
      <c r="BH94" s="103">
        <f>IF(N94="sníž. přenesená",J94,0)</f>
        <v>0</v>
      </c>
      <c r="BI94" s="103">
        <f>IF(N94="nulová",J94,0)</f>
        <v>0</v>
      </c>
      <c r="BJ94" s="8" t="s">
        <v>42</v>
      </c>
      <c r="BK94" s="103">
        <f>ROUND(I94*H94,2)</f>
        <v>0</v>
      </c>
      <c r="BL94" s="8" t="s">
        <v>96</v>
      </c>
      <c r="BM94" s="8" t="s">
        <v>82</v>
      </c>
    </row>
    <row r="95" spans="2:65" s="6" customFormat="1" ht="11.25">
      <c r="B95" s="104"/>
      <c r="C95" s="105"/>
      <c r="D95" s="106" t="s">
        <v>71</v>
      </c>
      <c r="E95" s="107" t="s">
        <v>0</v>
      </c>
      <c r="F95" s="108" t="s">
        <v>72</v>
      </c>
      <c r="G95" s="105"/>
      <c r="H95" s="107" t="s">
        <v>0</v>
      </c>
      <c r="I95" s="109"/>
      <c r="J95" s="105"/>
      <c r="K95" s="105"/>
      <c r="L95" s="110"/>
      <c r="M95" s="111"/>
      <c r="N95" s="112"/>
      <c r="O95" s="112"/>
      <c r="P95" s="112"/>
      <c r="Q95" s="112"/>
      <c r="R95" s="112"/>
      <c r="S95" s="112"/>
      <c r="T95" s="113"/>
      <c r="AT95" s="114" t="s">
        <v>71</v>
      </c>
      <c r="AU95" s="114" t="s">
        <v>42</v>
      </c>
      <c r="AV95" s="6" t="s">
        <v>42</v>
      </c>
      <c r="AW95" s="6" t="s">
        <v>20</v>
      </c>
      <c r="AX95" s="6" t="s">
        <v>40</v>
      </c>
      <c r="AY95" s="114" t="s">
        <v>67</v>
      </c>
    </row>
    <row r="96" spans="2:65" s="7" customFormat="1" ht="11.25">
      <c r="B96" s="115"/>
      <c r="C96" s="116"/>
      <c r="D96" s="106" t="s">
        <v>71</v>
      </c>
      <c r="E96" s="117" t="s">
        <v>0</v>
      </c>
      <c r="F96" s="118" t="s">
        <v>42</v>
      </c>
      <c r="G96" s="116"/>
      <c r="H96" s="119">
        <v>1</v>
      </c>
      <c r="I96" s="120"/>
      <c r="J96" s="116"/>
      <c r="K96" s="116"/>
      <c r="L96" s="121"/>
      <c r="M96" s="122"/>
      <c r="N96" s="123"/>
      <c r="O96" s="123"/>
      <c r="P96" s="123"/>
      <c r="Q96" s="123"/>
      <c r="R96" s="123"/>
      <c r="S96" s="123"/>
      <c r="T96" s="124"/>
      <c r="AT96" s="125" t="s">
        <v>71</v>
      </c>
      <c r="AU96" s="125" t="s">
        <v>42</v>
      </c>
      <c r="AV96" s="7" t="s">
        <v>43</v>
      </c>
      <c r="AW96" s="7" t="s">
        <v>20</v>
      </c>
      <c r="AX96" s="7" t="s">
        <v>42</v>
      </c>
      <c r="AY96" s="125" t="s">
        <v>67</v>
      </c>
    </row>
    <row r="97" spans="2:65" s="1" customFormat="1" ht="16.5" customHeight="1">
      <c r="B97" s="16"/>
      <c r="C97" s="126" t="s">
        <v>77</v>
      </c>
      <c r="D97" s="126" t="s">
        <v>85</v>
      </c>
      <c r="E97" s="127" t="s">
        <v>105</v>
      </c>
      <c r="F97" s="128" t="s">
        <v>106</v>
      </c>
      <c r="G97" s="129" t="s">
        <v>68</v>
      </c>
      <c r="H97" s="130">
        <v>1</v>
      </c>
      <c r="I97" s="131"/>
      <c r="J97" s="132">
        <f>ROUND(I97*H97,2)</f>
        <v>0</v>
      </c>
      <c r="K97" s="128" t="s">
        <v>0</v>
      </c>
      <c r="L97" s="18"/>
      <c r="M97" s="133" t="s">
        <v>0</v>
      </c>
      <c r="N97" s="134" t="s">
        <v>28</v>
      </c>
      <c r="O97" s="25"/>
      <c r="P97" s="101">
        <f>O97*H97</f>
        <v>0</v>
      </c>
      <c r="Q97" s="101">
        <v>0</v>
      </c>
      <c r="R97" s="101">
        <f>Q97*H97</f>
        <v>0</v>
      </c>
      <c r="S97" s="101">
        <v>0</v>
      </c>
      <c r="T97" s="102">
        <f>S97*H97</f>
        <v>0</v>
      </c>
      <c r="AR97" s="8" t="s">
        <v>96</v>
      </c>
      <c r="AT97" s="8" t="s">
        <v>85</v>
      </c>
      <c r="AU97" s="8" t="s">
        <v>42</v>
      </c>
      <c r="AY97" s="8" t="s">
        <v>67</v>
      </c>
      <c r="BE97" s="103">
        <f>IF(N97="základní",J97,0)</f>
        <v>0</v>
      </c>
      <c r="BF97" s="103">
        <f>IF(N97="snížená",J97,0)</f>
        <v>0</v>
      </c>
      <c r="BG97" s="103">
        <f>IF(N97="zákl. přenesená",J97,0)</f>
        <v>0</v>
      </c>
      <c r="BH97" s="103">
        <f>IF(N97="sníž. přenesená",J97,0)</f>
        <v>0</v>
      </c>
      <c r="BI97" s="103">
        <f>IF(N97="nulová",J97,0)</f>
        <v>0</v>
      </c>
      <c r="BJ97" s="8" t="s">
        <v>42</v>
      </c>
      <c r="BK97" s="103">
        <f>ROUND(I97*H97,2)</f>
        <v>0</v>
      </c>
      <c r="BL97" s="8" t="s">
        <v>96</v>
      </c>
      <c r="BM97" s="8" t="s">
        <v>84</v>
      </c>
    </row>
    <row r="98" spans="2:65" s="6" customFormat="1" ht="11.25">
      <c r="B98" s="104"/>
      <c r="C98" s="105"/>
      <c r="D98" s="106" t="s">
        <v>71</v>
      </c>
      <c r="E98" s="107" t="s">
        <v>0</v>
      </c>
      <c r="F98" s="108" t="s">
        <v>72</v>
      </c>
      <c r="G98" s="105"/>
      <c r="H98" s="107" t="s">
        <v>0</v>
      </c>
      <c r="I98" s="109"/>
      <c r="J98" s="105"/>
      <c r="K98" s="105"/>
      <c r="L98" s="110"/>
      <c r="M98" s="111"/>
      <c r="N98" s="112"/>
      <c r="O98" s="112"/>
      <c r="P98" s="112"/>
      <c r="Q98" s="112"/>
      <c r="R98" s="112"/>
      <c r="S98" s="112"/>
      <c r="T98" s="113"/>
      <c r="AT98" s="114" t="s">
        <v>71</v>
      </c>
      <c r="AU98" s="114" t="s">
        <v>42</v>
      </c>
      <c r="AV98" s="6" t="s">
        <v>42</v>
      </c>
      <c r="AW98" s="6" t="s">
        <v>20</v>
      </c>
      <c r="AX98" s="6" t="s">
        <v>40</v>
      </c>
      <c r="AY98" s="114" t="s">
        <v>67</v>
      </c>
    </row>
    <row r="99" spans="2:65" s="7" customFormat="1" ht="11.25">
      <c r="B99" s="115"/>
      <c r="C99" s="116"/>
      <c r="D99" s="106" t="s">
        <v>71</v>
      </c>
      <c r="E99" s="117" t="s">
        <v>0</v>
      </c>
      <c r="F99" s="118" t="s">
        <v>42</v>
      </c>
      <c r="G99" s="116"/>
      <c r="H99" s="119">
        <v>1</v>
      </c>
      <c r="I99" s="120"/>
      <c r="J99" s="116"/>
      <c r="K99" s="116"/>
      <c r="L99" s="121"/>
      <c r="M99" s="122"/>
      <c r="N99" s="123"/>
      <c r="O99" s="123"/>
      <c r="P99" s="123"/>
      <c r="Q99" s="123"/>
      <c r="R99" s="123"/>
      <c r="S99" s="123"/>
      <c r="T99" s="124"/>
      <c r="AT99" s="125" t="s">
        <v>71</v>
      </c>
      <c r="AU99" s="125" t="s">
        <v>42</v>
      </c>
      <c r="AV99" s="7" t="s">
        <v>43</v>
      </c>
      <c r="AW99" s="7" t="s">
        <v>20</v>
      </c>
      <c r="AX99" s="7" t="s">
        <v>42</v>
      </c>
      <c r="AY99" s="125" t="s">
        <v>67</v>
      </c>
    </row>
    <row r="100" spans="2:65" s="1" customFormat="1" ht="16.5" customHeight="1">
      <c r="B100" s="16"/>
      <c r="C100" s="126" t="s">
        <v>78</v>
      </c>
      <c r="D100" s="126" t="s">
        <v>85</v>
      </c>
      <c r="E100" s="127" t="s">
        <v>107</v>
      </c>
      <c r="F100" s="128" t="s">
        <v>108</v>
      </c>
      <c r="G100" s="129" t="s">
        <v>68</v>
      </c>
      <c r="H100" s="130">
        <v>1</v>
      </c>
      <c r="I100" s="131"/>
      <c r="J100" s="132">
        <f>ROUND(I100*H100,2)</f>
        <v>0</v>
      </c>
      <c r="K100" s="128" t="s">
        <v>0</v>
      </c>
      <c r="L100" s="18"/>
      <c r="M100" s="133" t="s">
        <v>0</v>
      </c>
      <c r="N100" s="134" t="s">
        <v>28</v>
      </c>
      <c r="O100" s="25"/>
      <c r="P100" s="101">
        <f>O100*H100</f>
        <v>0</v>
      </c>
      <c r="Q100" s="101">
        <v>0</v>
      </c>
      <c r="R100" s="101">
        <f>Q100*H100</f>
        <v>0</v>
      </c>
      <c r="S100" s="101">
        <v>0</v>
      </c>
      <c r="T100" s="102">
        <f>S100*H100</f>
        <v>0</v>
      </c>
      <c r="AR100" s="8" t="s">
        <v>96</v>
      </c>
      <c r="AT100" s="8" t="s">
        <v>85</v>
      </c>
      <c r="AU100" s="8" t="s">
        <v>42</v>
      </c>
      <c r="AY100" s="8" t="s">
        <v>67</v>
      </c>
      <c r="BE100" s="103">
        <f>IF(N100="základní",J100,0)</f>
        <v>0</v>
      </c>
      <c r="BF100" s="103">
        <f>IF(N100="snížená",J100,0)</f>
        <v>0</v>
      </c>
      <c r="BG100" s="103">
        <f>IF(N100="zákl. přenesená",J100,0)</f>
        <v>0</v>
      </c>
      <c r="BH100" s="103">
        <f>IF(N100="sníž. přenesená",J100,0)</f>
        <v>0</v>
      </c>
      <c r="BI100" s="103">
        <f>IF(N100="nulová",J100,0)</f>
        <v>0</v>
      </c>
      <c r="BJ100" s="8" t="s">
        <v>42</v>
      </c>
      <c r="BK100" s="103">
        <f>ROUND(I100*H100,2)</f>
        <v>0</v>
      </c>
      <c r="BL100" s="8" t="s">
        <v>96</v>
      </c>
      <c r="BM100" s="8" t="s">
        <v>70</v>
      </c>
    </row>
    <row r="101" spans="2:65" s="6" customFormat="1" ht="11.25">
      <c r="B101" s="104"/>
      <c r="C101" s="105"/>
      <c r="D101" s="106" t="s">
        <v>71</v>
      </c>
      <c r="E101" s="107" t="s">
        <v>0</v>
      </c>
      <c r="F101" s="108" t="s">
        <v>72</v>
      </c>
      <c r="G101" s="105"/>
      <c r="H101" s="107" t="s">
        <v>0</v>
      </c>
      <c r="I101" s="109"/>
      <c r="J101" s="105"/>
      <c r="K101" s="105"/>
      <c r="L101" s="110"/>
      <c r="M101" s="111"/>
      <c r="N101" s="112"/>
      <c r="O101" s="112"/>
      <c r="P101" s="112"/>
      <c r="Q101" s="112"/>
      <c r="R101" s="112"/>
      <c r="S101" s="112"/>
      <c r="T101" s="113"/>
      <c r="AT101" s="114" t="s">
        <v>71</v>
      </c>
      <c r="AU101" s="114" t="s">
        <v>42</v>
      </c>
      <c r="AV101" s="6" t="s">
        <v>42</v>
      </c>
      <c r="AW101" s="6" t="s">
        <v>20</v>
      </c>
      <c r="AX101" s="6" t="s">
        <v>40</v>
      </c>
      <c r="AY101" s="114" t="s">
        <v>67</v>
      </c>
    </row>
    <row r="102" spans="2:65" s="7" customFormat="1" ht="11.25">
      <c r="B102" s="115"/>
      <c r="C102" s="116"/>
      <c r="D102" s="106" t="s">
        <v>71</v>
      </c>
      <c r="E102" s="117" t="s">
        <v>0</v>
      </c>
      <c r="F102" s="118" t="s">
        <v>42</v>
      </c>
      <c r="G102" s="116"/>
      <c r="H102" s="119">
        <v>1</v>
      </c>
      <c r="I102" s="120"/>
      <c r="J102" s="116"/>
      <c r="K102" s="116"/>
      <c r="L102" s="121"/>
      <c r="M102" s="122"/>
      <c r="N102" s="123"/>
      <c r="O102" s="123"/>
      <c r="P102" s="123"/>
      <c r="Q102" s="123"/>
      <c r="R102" s="123"/>
      <c r="S102" s="123"/>
      <c r="T102" s="124"/>
      <c r="AT102" s="125" t="s">
        <v>71</v>
      </c>
      <c r="AU102" s="125" t="s">
        <v>42</v>
      </c>
      <c r="AV102" s="7" t="s">
        <v>43</v>
      </c>
      <c r="AW102" s="7" t="s">
        <v>20</v>
      </c>
      <c r="AX102" s="7" t="s">
        <v>42</v>
      </c>
      <c r="AY102" s="125" t="s">
        <v>67</v>
      </c>
    </row>
    <row r="103" spans="2:65" s="1" customFormat="1" ht="16.5" customHeight="1">
      <c r="B103" s="16"/>
      <c r="C103" s="126" t="s">
        <v>73</v>
      </c>
      <c r="D103" s="126" t="s">
        <v>85</v>
      </c>
      <c r="E103" s="127" t="s">
        <v>109</v>
      </c>
      <c r="F103" s="128" t="s">
        <v>110</v>
      </c>
      <c r="G103" s="129" t="s">
        <v>68</v>
      </c>
      <c r="H103" s="130">
        <v>1</v>
      </c>
      <c r="I103" s="131"/>
      <c r="J103" s="132">
        <f>ROUND(I103*H103,2)</f>
        <v>0</v>
      </c>
      <c r="K103" s="128" t="s">
        <v>0</v>
      </c>
      <c r="L103" s="18"/>
      <c r="M103" s="133" t="s">
        <v>0</v>
      </c>
      <c r="N103" s="134" t="s">
        <v>28</v>
      </c>
      <c r="O103" s="25"/>
      <c r="P103" s="101">
        <f>O103*H103</f>
        <v>0</v>
      </c>
      <c r="Q103" s="101">
        <v>0</v>
      </c>
      <c r="R103" s="101">
        <f>Q103*H103</f>
        <v>0</v>
      </c>
      <c r="S103" s="101">
        <v>0</v>
      </c>
      <c r="T103" s="102">
        <f>S103*H103</f>
        <v>0</v>
      </c>
      <c r="AR103" s="8" t="s">
        <v>96</v>
      </c>
      <c r="AT103" s="8" t="s">
        <v>85</v>
      </c>
      <c r="AU103" s="8" t="s">
        <v>42</v>
      </c>
      <c r="AY103" s="8" t="s">
        <v>67</v>
      </c>
      <c r="BE103" s="103">
        <f>IF(N103="základní",J103,0)</f>
        <v>0</v>
      </c>
      <c r="BF103" s="103">
        <f>IF(N103="snížená",J103,0)</f>
        <v>0</v>
      </c>
      <c r="BG103" s="103">
        <f>IF(N103="zákl. přenesená",J103,0)</f>
        <v>0</v>
      </c>
      <c r="BH103" s="103">
        <f>IF(N103="sníž. přenesená",J103,0)</f>
        <v>0</v>
      </c>
      <c r="BI103" s="103">
        <f>IF(N103="nulová",J103,0)</f>
        <v>0</v>
      </c>
      <c r="BJ103" s="8" t="s">
        <v>42</v>
      </c>
      <c r="BK103" s="103">
        <f>ROUND(I103*H103,2)</f>
        <v>0</v>
      </c>
      <c r="BL103" s="8" t="s">
        <v>96</v>
      </c>
      <c r="BM103" s="8" t="s">
        <v>88</v>
      </c>
    </row>
    <row r="104" spans="2:65" s="6" customFormat="1" ht="11.25">
      <c r="B104" s="104"/>
      <c r="C104" s="105"/>
      <c r="D104" s="106" t="s">
        <v>71</v>
      </c>
      <c r="E104" s="107" t="s">
        <v>0</v>
      </c>
      <c r="F104" s="108" t="s">
        <v>72</v>
      </c>
      <c r="G104" s="105"/>
      <c r="H104" s="107" t="s">
        <v>0</v>
      </c>
      <c r="I104" s="109"/>
      <c r="J104" s="105"/>
      <c r="K104" s="105"/>
      <c r="L104" s="110"/>
      <c r="M104" s="111"/>
      <c r="N104" s="112"/>
      <c r="O104" s="112"/>
      <c r="P104" s="112"/>
      <c r="Q104" s="112"/>
      <c r="R104" s="112"/>
      <c r="S104" s="112"/>
      <c r="T104" s="113"/>
      <c r="AT104" s="114" t="s">
        <v>71</v>
      </c>
      <c r="AU104" s="114" t="s">
        <v>42</v>
      </c>
      <c r="AV104" s="6" t="s">
        <v>42</v>
      </c>
      <c r="AW104" s="6" t="s">
        <v>20</v>
      </c>
      <c r="AX104" s="6" t="s">
        <v>40</v>
      </c>
      <c r="AY104" s="114" t="s">
        <v>67</v>
      </c>
    </row>
    <row r="105" spans="2:65" s="7" customFormat="1" ht="11.25">
      <c r="B105" s="115"/>
      <c r="C105" s="116"/>
      <c r="D105" s="106" t="s">
        <v>71</v>
      </c>
      <c r="E105" s="117" t="s">
        <v>0</v>
      </c>
      <c r="F105" s="118" t="s">
        <v>42</v>
      </c>
      <c r="G105" s="116"/>
      <c r="H105" s="119">
        <v>1</v>
      </c>
      <c r="I105" s="120"/>
      <c r="J105" s="116"/>
      <c r="K105" s="116"/>
      <c r="L105" s="121"/>
      <c r="M105" s="122"/>
      <c r="N105" s="123"/>
      <c r="O105" s="123"/>
      <c r="P105" s="123"/>
      <c r="Q105" s="123"/>
      <c r="R105" s="123"/>
      <c r="S105" s="123"/>
      <c r="T105" s="124"/>
      <c r="AT105" s="125" t="s">
        <v>71</v>
      </c>
      <c r="AU105" s="125" t="s">
        <v>42</v>
      </c>
      <c r="AV105" s="7" t="s">
        <v>43</v>
      </c>
      <c r="AW105" s="7" t="s">
        <v>20</v>
      </c>
      <c r="AX105" s="7" t="s">
        <v>42</v>
      </c>
      <c r="AY105" s="125" t="s">
        <v>67</v>
      </c>
    </row>
    <row r="106" spans="2:65" s="1" customFormat="1" ht="16.5" customHeight="1">
      <c r="B106" s="16"/>
      <c r="C106" s="126" t="s">
        <v>79</v>
      </c>
      <c r="D106" s="126" t="s">
        <v>85</v>
      </c>
      <c r="E106" s="127" t="s">
        <v>111</v>
      </c>
      <c r="F106" s="128" t="s">
        <v>112</v>
      </c>
      <c r="G106" s="129" t="s">
        <v>68</v>
      </c>
      <c r="H106" s="130">
        <v>1</v>
      </c>
      <c r="I106" s="131"/>
      <c r="J106" s="132">
        <f>ROUND(I106*H106,2)</f>
        <v>0</v>
      </c>
      <c r="K106" s="128" t="s">
        <v>0</v>
      </c>
      <c r="L106" s="18"/>
      <c r="M106" s="133" t="s">
        <v>0</v>
      </c>
      <c r="N106" s="134" t="s">
        <v>28</v>
      </c>
      <c r="O106" s="25"/>
      <c r="P106" s="101">
        <f>O106*H106</f>
        <v>0</v>
      </c>
      <c r="Q106" s="101">
        <v>0</v>
      </c>
      <c r="R106" s="101">
        <f>Q106*H106</f>
        <v>0</v>
      </c>
      <c r="S106" s="101">
        <v>0</v>
      </c>
      <c r="T106" s="102">
        <f>S106*H106</f>
        <v>0</v>
      </c>
      <c r="AR106" s="8" t="s">
        <v>96</v>
      </c>
      <c r="AT106" s="8" t="s">
        <v>85</v>
      </c>
      <c r="AU106" s="8" t="s">
        <v>42</v>
      </c>
      <c r="AY106" s="8" t="s">
        <v>67</v>
      </c>
      <c r="BE106" s="103">
        <f>IF(N106="základní",J106,0)</f>
        <v>0</v>
      </c>
      <c r="BF106" s="103">
        <f>IF(N106="snížená",J106,0)</f>
        <v>0</v>
      </c>
      <c r="BG106" s="103">
        <f>IF(N106="zákl. přenesená",J106,0)</f>
        <v>0</v>
      </c>
      <c r="BH106" s="103">
        <f>IF(N106="sníž. přenesená",J106,0)</f>
        <v>0</v>
      </c>
      <c r="BI106" s="103">
        <f>IF(N106="nulová",J106,0)</f>
        <v>0</v>
      </c>
      <c r="BJ106" s="8" t="s">
        <v>42</v>
      </c>
      <c r="BK106" s="103">
        <f>ROUND(I106*H106,2)</f>
        <v>0</v>
      </c>
      <c r="BL106" s="8" t="s">
        <v>96</v>
      </c>
      <c r="BM106" s="8" t="s">
        <v>113</v>
      </c>
    </row>
    <row r="107" spans="2:65" s="6" customFormat="1" ht="11.25">
      <c r="B107" s="104"/>
      <c r="C107" s="105"/>
      <c r="D107" s="106" t="s">
        <v>71</v>
      </c>
      <c r="E107" s="107" t="s">
        <v>0</v>
      </c>
      <c r="F107" s="108" t="s">
        <v>72</v>
      </c>
      <c r="G107" s="105"/>
      <c r="H107" s="107" t="s">
        <v>0</v>
      </c>
      <c r="I107" s="109"/>
      <c r="J107" s="105"/>
      <c r="K107" s="105"/>
      <c r="L107" s="110"/>
      <c r="M107" s="111"/>
      <c r="N107" s="112"/>
      <c r="O107" s="112"/>
      <c r="P107" s="112"/>
      <c r="Q107" s="112"/>
      <c r="R107" s="112"/>
      <c r="S107" s="112"/>
      <c r="T107" s="113"/>
      <c r="AT107" s="114" t="s">
        <v>71</v>
      </c>
      <c r="AU107" s="114" t="s">
        <v>42</v>
      </c>
      <c r="AV107" s="6" t="s">
        <v>42</v>
      </c>
      <c r="AW107" s="6" t="s">
        <v>20</v>
      </c>
      <c r="AX107" s="6" t="s">
        <v>40</v>
      </c>
      <c r="AY107" s="114" t="s">
        <v>67</v>
      </c>
    </row>
    <row r="108" spans="2:65" s="7" customFormat="1" ht="11.25">
      <c r="B108" s="115"/>
      <c r="C108" s="116"/>
      <c r="D108" s="106" t="s">
        <v>71</v>
      </c>
      <c r="E108" s="117" t="s">
        <v>0</v>
      </c>
      <c r="F108" s="118" t="s">
        <v>42</v>
      </c>
      <c r="G108" s="116"/>
      <c r="H108" s="119">
        <v>1</v>
      </c>
      <c r="I108" s="120"/>
      <c r="J108" s="116"/>
      <c r="K108" s="116"/>
      <c r="L108" s="121"/>
      <c r="M108" s="122"/>
      <c r="N108" s="123"/>
      <c r="O108" s="123"/>
      <c r="P108" s="123"/>
      <c r="Q108" s="123"/>
      <c r="R108" s="123"/>
      <c r="S108" s="123"/>
      <c r="T108" s="124"/>
      <c r="AT108" s="125" t="s">
        <v>71</v>
      </c>
      <c r="AU108" s="125" t="s">
        <v>42</v>
      </c>
      <c r="AV108" s="7" t="s">
        <v>43</v>
      </c>
      <c r="AW108" s="7" t="s">
        <v>20</v>
      </c>
      <c r="AX108" s="7" t="s">
        <v>42</v>
      </c>
      <c r="AY108" s="125" t="s">
        <v>67</v>
      </c>
    </row>
    <row r="109" spans="2:65" s="1" customFormat="1" ht="16.5" customHeight="1">
      <c r="B109" s="16"/>
      <c r="C109" s="126" t="s">
        <v>80</v>
      </c>
      <c r="D109" s="126" t="s">
        <v>85</v>
      </c>
      <c r="E109" s="127" t="s">
        <v>114</v>
      </c>
      <c r="F109" s="128" t="s">
        <v>115</v>
      </c>
      <c r="G109" s="129" t="s">
        <v>68</v>
      </c>
      <c r="H109" s="130">
        <v>1</v>
      </c>
      <c r="I109" s="131"/>
      <c r="J109" s="132">
        <f>ROUND(I109*H109,2)</f>
        <v>0</v>
      </c>
      <c r="K109" s="128" t="s">
        <v>0</v>
      </c>
      <c r="L109" s="18"/>
      <c r="M109" s="133" t="s">
        <v>0</v>
      </c>
      <c r="N109" s="134" t="s">
        <v>28</v>
      </c>
      <c r="O109" s="25"/>
      <c r="P109" s="101">
        <f>O109*H109</f>
        <v>0</v>
      </c>
      <c r="Q109" s="101">
        <v>0</v>
      </c>
      <c r="R109" s="101">
        <f>Q109*H109</f>
        <v>0</v>
      </c>
      <c r="S109" s="101">
        <v>0</v>
      </c>
      <c r="T109" s="102">
        <f>S109*H109</f>
        <v>0</v>
      </c>
      <c r="AR109" s="8" t="s">
        <v>96</v>
      </c>
      <c r="AT109" s="8" t="s">
        <v>85</v>
      </c>
      <c r="AU109" s="8" t="s">
        <v>42</v>
      </c>
      <c r="AY109" s="8" t="s">
        <v>67</v>
      </c>
      <c r="BE109" s="103">
        <f>IF(N109="základní",J109,0)</f>
        <v>0</v>
      </c>
      <c r="BF109" s="103">
        <f>IF(N109="snížená",J109,0)</f>
        <v>0</v>
      </c>
      <c r="BG109" s="103">
        <f>IF(N109="zákl. přenesená",J109,0)</f>
        <v>0</v>
      </c>
      <c r="BH109" s="103">
        <f>IF(N109="sníž. přenesená",J109,0)</f>
        <v>0</v>
      </c>
      <c r="BI109" s="103">
        <f>IF(N109="nulová",J109,0)</f>
        <v>0</v>
      </c>
      <c r="BJ109" s="8" t="s">
        <v>42</v>
      </c>
      <c r="BK109" s="103">
        <f>ROUND(I109*H109,2)</f>
        <v>0</v>
      </c>
      <c r="BL109" s="8" t="s">
        <v>96</v>
      </c>
      <c r="BM109" s="8" t="s">
        <v>116</v>
      </c>
    </row>
    <row r="110" spans="2:65" s="6" customFormat="1" ht="11.25">
      <c r="B110" s="104"/>
      <c r="C110" s="105"/>
      <c r="D110" s="106" t="s">
        <v>71</v>
      </c>
      <c r="E110" s="107" t="s">
        <v>0</v>
      </c>
      <c r="F110" s="108" t="s">
        <v>72</v>
      </c>
      <c r="G110" s="105"/>
      <c r="H110" s="107" t="s">
        <v>0</v>
      </c>
      <c r="I110" s="109"/>
      <c r="J110" s="105"/>
      <c r="K110" s="105"/>
      <c r="L110" s="110"/>
      <c r="M110" s="111"/>
      <c r="N110" s="112"/>
      <c r="O110" s="112"/>
      <c r="P110" s="112"/>
      <c r="Q110" s="112"/>
      <c r="R110" s="112"/>
      <c r="S110" s="112"/>
      <c r="T110" s="113"/>
      <c r="AT110" s="114" t="s">
        <v>71</v>
      </c>
      <c r="AU110" s="114" t="s">
        <v>42</v>
      </c>
      <c r="AV110" s="6" t="s">
        <v>42</v>
      </c>
      <c r="AW110" s="6" t="s">
        <v>20</v>
      </c>
      <c r="AX110" s="6" t="s">
        <v>40</v>
      </c>
      <c r="AY110" s="114" t="s">
        <v>67</v>
      </c>
    </row>
    <row r="111" spans="2:65" s="7" customFormat="1" ht="11.25">
      <c r="B111" s="115"/>
      <c r="C111" s="116"/>
      <c r="D111" s="106" t="s">
        <v>71</v>
      </c>
      <c r="E111" s="117" t="s">
        <v>0</v>
      </c>
      <c r="F111" s="118" t="s">
        <v>42</v>
      </c>
      <c r="G111" s="116"/>
      <c r="H111" s="119">
        <v>1</v>
      </c>
      <c r="I111" s="120"/>
      <c r="J111" s="116"/>
      <c r="K111" s="116"/>
      <c r="L111" s="121"/>
      <c r="M111" s="122"/>
      <c r="N111" s="123"/>
      <c r="O111" s="123"/>
      <c r="P111" s="123"/>
      <c r="Q111" s="123"/>
      <c r="R111" s="123"/>
      <c r="S111" s="123"/>
      <c r="T111" s="124"/>
      <c r="AT111" s="125" t="s">
        <v>71</v>
      </c>
      <c r="AU111" s="125" t="s">
        <v>42</v>
      </c>
      <c r="AV111" s="7" t="s">
        <v>43</v>
      </c>
      <c r="AW111" s="7" t="s">
        <v>20</v>
      </c>
      <c r="AX111" s="7" t="s">
        <v>42</v>
      </c>
      <c r="AY111" s="125" t="s">
        <v>67</v>
      </c>
    </row>
    <row r="112" spans="2:65" s="1" customFormat="1" ht="16.5" customHeight="1">
      <c r="B112" s="16"/>
      <c r="C112" s="126" t="s">
        <v>81</v>
      </c>
      <c r="D112" s="126" t="s">
        <v>85</v>
      </c>
      <c r="E112" s="127" t="s">
        <v>117</v>
      </c>
      <c r="F112" s="128" t="s">
        <v>118</v>
      </c>
      <c r="G112" s="129" t="s">
        <v>68</v>
      </c>
      <c r="H112" s="130">
        <v>1</v>
      </c>
      <c r="I112" s="131"/>
      <c r="J112" s="132">
        <f>ROUND(I112*H112,2)</f>
        <v>0</v>
      </c>
      <c r="K112" s="128" t="s">
        <v>0</v>
      </c>
      <c r="L112" s="18"/>
      <c r="M112" s="133" t="s">
        <v>0</v>
      </c>
      <c r="N112" s="134" t="s">
        <v>28</v>
      </c>
      <c r="O112" s="25"/>
      <c r="P112" s="101">
        <f>O112*H112</f>
        <v>0</v>
      </c>
      <c r="Q112" s="101">
        <v>0</v>
      </c>
      <c r="R112" s="101">
        <f>Q112*H112</f>
        <v>0</v>
      </c>
      <c r="S112" s="101">
        <v>0</v>
      </c>
      <c r="T112" s="102">
        <f>S112*H112</f>
        <v>0</v>
      </c>
      <c r="AR112" s="8" t="s">
        <v>96</v>
      </c>
      <c r="AT112" s="8" t="s">
        <v>85</v>
      </c>
      <c r="AU112" s="8" t="s">
        <v>42</v>
      </c>
      <c r="AY112" s="8" t="s">
        <v>67</v>
      </c>
      <c r="BE112" s="103">
        <f>IF(N112="základní",J112,0)</f>
        <v>0</v>
      </c>
      <c r="BF112" s="103">
        <f>IF(N112="snížená",J112,0)</f>
        <v>0</v>
      </c>
      <c r="BG112" s="103">
        <f>IF(N112="zákl. přenesená",J112,0)</f>
        <v>0</v>
      </c>
      <c r="BH112" s="103">
        <f>IF(N112="sníž. přenesená",J112,0)</f>
        <v>0</v>
      </c>
      <c r="BI112" s="103">
        <f>IF(N112="nulová",J112,0)</f>
        <v>0</v>
      </c>
      <c r="BJ112" s="8" t="s">
        <v>42</v>
      </c>
      <c r="BK112" s="103">
        <f>ROUND(I112*H112,2)</f>
        <v>0</v>
      </c>
      <c r="BL112" s="8" t="s">
        <v>96</v>
      </c>
      <c r="BM112" s="8" t="s">
        <v>119</v>
      </c>
    </row>
    <row r="113" spans="2:65" s="6" customFormat="1" ht="11.25">
      <c r="B113" s="104"/>
      <c r="C113" s="105"/>
      <c r="D113" s="106" t="s">
        <v>71</v>
      </c>
      <c r="E113" s="107" t="s">
        <v>0</v>
      </c>
      <c r="F113" s="108" t="s">
        <v>72</v>
      </c>
      <c r="G113" s="105"/>
      <c r="H113" s="107" t="s">
        <v>0</v>
      </c>
      <c r="I113" s="109"/>
      <c r="J113" s="105"/>
      <c r="K113" s="105"/>
      <c r="L113" s="110"/>
      <c r="M113" s="111"/>
      <c r="N113" s="112"/>
      <c r="O113" s="112"/>
      <c r="P113" s="112"/>
      <c r="Q113" s="112"/>
      <c r="R113" s="112"/>
      <c r="S113" s="112"/>
      <c r="T113" s="113"/>
      <c r="AT113" s="114" t="s">
        <v>71</v>
      </c>
      <c r="AU113" s="114" t="s">
        <v>42</v>
      </c>
      <c r="AV113" s="6" t="s">
        <v>42</v>
      </c>
      <c r="AW113" s="6" t="s">
        <v>20</v>
      </c>
      <c r="AX113" s="6" t="s">
        <v>40</v>
      </c>
      <c r="AY113" s="114" t="s">
        <v>67</v>
      </c>
    </row>
    <row r="114" spans="2:65" s="7" customFormat="1" ht="11.25">
      <c r="B114" s="115"/>
      <c r="C114" s="116"/>
      <c r="D114" s="106" t="s">
        <v>71</v>
      </c>
      <c r="E114" s="117" t="s">
        <v>0</v>
      </c>
      <c r="F114" s="118" t="s">
        <v>42</v>
      </c>
      <c r="G114" s="116"/>
      <c r="H114" s="119">
        <v>1</v>
      </c>
      <c r="I114" s="120"/>
      <c r="J114" s="116"/>
      <c r="K114" s="116"/>
      <c r="L114" s="121"/>
      <c r="M114" s="122"/>
      <c r="N114" s="123"/>
      <c r="O114" s="123"/>
      <c r="P114" s="123"/>
      <c r="Q114" s="123"/>
      <c r="R114" s="123"/>
      <c r="S114" s="123"/>
      <c r="T114" s="124"/>
      <c r="AT114" s="125" t="s">
        <v>71</v>
      </c>
      <c r="AU114" s="125" t="s">
        <v>42</v>
      </c>
      <c r="AV114" s="7" t="s">
        <v>43</v>
      </c>
      <c r="AW114" s="7" t="s">
        <v>20</v>
      </c>
      <c r="AX114" s="7" t="s">
        <v>42</v>
      </c>
      <c r="AY114" s="125" t="s">
        <v>67</v>
      </c>
    </row>
    <row r="115" spans="2:65" s="1" customFormat="1" ht="16.5" customHeight="1">
      <c r="B115" s="16"/>
      <c r="C115" s="126" t="s">
        <v>82</v>
      </c>
      <c r="D115" s="126" t="s">
        <v>85</v>
      </c>
      <c r="E115" s="127" t="s">
        <v>120</v>
      </c>
      <c r="F115" s="128" t="s">
        <v>121</v>
      </c>
      <c r="G115" s="129" t="s">
        <v>68</v>
      </c>
      <c r="H115" s="130">
        <v>1</v>
      </c>
      <c r="I115" s="131"/>
      <c r="J115" s="132">
        <f>ROUND(I115*H115,2)</f>
        <v>0</v>
      </c>
      <c r="K115" s="128" t="s">
        <v>0</v>
      </c>
      <c r="L115" s="18"/>
      <c r="M115" s="133" t="s">
        <v>0</v>
      </c>
      <c r="N115" s="134" t="s">
        <v>28</v>
      </c>
      <c r="O115" s="25"/>
      <c r="P115" s="101">
        <f>O115*H115</f>
        <v>0</v>
      </c>
      <c r="Q115" s="101">
        <v>0</v>
      </c>
      <c r="R115" s="101">
        <f>Q115*H115</f>
        <v>0</v>
      </c>
      <c r="S115" s="101">
        <v>0</v>
      </c>
      <c r="T115" s="102">
        <f>S115*H115</f>
        <v>0</v>
      </c>
      <c r="AR115" s="8" t="s">
        <v>96</v>
      </c>
      <c r="AT115" s="8" t="s">
        <v>85</v>
      </c>
      <c r="AU115" s="8" t="s">
        <v>42</v>
      </c>
      <c r="AY115" s="8" t="s">
        <v>67</v>
      </c>
      <c r="BE115" s="103">
        <f>IF(N115="základní",J115,0)</f>
        <v>0</v>
      </c>
      <c r="BF115" s="103">
        <f>IF(N115="snížená",J115,0)</f>
        <v>0</v>
      </c>
      <c r="BG115" s="103">
        <f>IF(N115="zákl. přenesená",J115,0)</f>
        <v>0</v>
      </c>
      <c r="BH115" s="103">
        <f>IF(N115="sníž. přenesená",J115,0)</f>
        <v>0</v>
      </c>
      <c r="BI115" s="103">
        <f>IF(N115="nulová",J115,0)</f>
        <v>0</v>
      </c>
      <c r="BJ115" s="8" t="s">
        <v>42</v>
      </c>
      <c r="BK115" s="103">
        <f>ROUND(I115*H115,2)</f>
        <v>0</v>
      </c>
      <c r="BL115" s="8" t="s">
        <v>96</v>
      </c>
      <c r="BM115" s="8" t="s">
        <v>75</v>
      </c>
    </row>
    <row r="116" spans="2:65" s="6" customFormat="1" ht="11.25">
      <c r="B116" s="104"/>
      <c r="C116" s="105"/>
      <c r="D116" s="106" t="s">
        <v>71</v>
      </c>
      <c r="E116" s="107" t="s">
        <v>0</v>
      </c>
      <c r="F116" s="108" t="s">
        <v>72</v>
      </c>
      <c r="G116" s="105"/>
      <c r="H116" s="107" t="s">
        <v>0</v>
      </c>
      <c r="I116" s="109"/>
      <c r="J116" s="105"/>
      <c r="K116" s="105"/>
      <c r="L116" s="110"/>
      <c r="M116" s="111"/>
      <c r="N116" s="112"/>
      <c r="O116" s="112"/>
      <c r="P116" s="112"/>
      <c r="Q116" s="112"/>
      <c r="R116" s="112"/>
      <c r="S116" s="112"/>
      <c r="T116" s="113"/>
      <c r="AT116" s="114" t="s">
        <v>71</v>
      </c>
      <c r="AU116" s="114" t="s">
        <v>42</v>
      </c>
      <c r="AV116" s="6" t="s">
        <v>42</v>
      </c>
      <c r="AW116" s="6" t="s">
        <v>20</v>
      </c>
      <c r="AX116" s="6" t="s">
        <v>40</v>
      </c>
      <c r="AY116" s="114" t="s">
        <v>67</v>
      </c>
    </row>
    <row r="117" spans="2:65" s="7" customFormat="1" ht="11.25">
      <c r="B117" s="115"/>
      <c r="C117" s="116"/>
      <c r="D117" s="106" t="s">
        <v>71</v>
      </c>
      <c r="E117" s="117" t="s">
        <v>0</v>
      </c>
      <c r="F117" s="118" t="s">
        <v>42</v>
      </c>
      <c r="G117" s="116"/>
      <c r="H117" s="119">
        <v>1</v>
      </c>
      <c r="I117" s="120"/>
      <c r="J117" s="116"/>
      <c r="K117" s="116"/>
      <c r="L117" s="121"/>
      <c r="M117" s="122"/>
      <c r="N117" s="123"/>
      <c r="O117" s="123"/>
      <c r="P117" s="123"/>
      <c r="Q117" s="123"/>
      <c r="R117" s="123"/>
      <c r="S117" s="123"/>
      <c r="T117" s="124"/>
      <c r="AT117" s="125" t="s">
        <v>71</v>
      </c>
      <c r="AU117" s="125" t="s">
        <v>42</v>
      </c>
      <c r="AV117" s="7" t="s">
        <v>43</v>
      </c>
      <c r="AW117" s="7" t="s">
        <v>20</v>
      </c>
      <c r="AX117" s="7" t="s">
        <v>42</v>
      </c>
      <c r="AY117" s="125" t="s">
        <v>67</v>
      </c>
    </row>
    <row r="118" spans="2:65" s="1" customFormat="1" ht="16.5" customHeight="1">
      <c r="B118" s="16"/>
      <c r="C118" s="126" t="s">
        <v>83</v>
      </c>
      <c r="D118" s="126" t="s">
        <v>85</v>
      </c>
      <c r="E118" s="127" t="s">
        <v>122</v>
      </c>
      <c r="F118" s="128" t="s">
        <v>123</v>
      </c>
      <c r="G118" s="129" t="s">
        <v>68</v>
      </c>
      <c r="H118" s="130">
        <v>1</v>
      </c>
      <c r="I118" s="131"/>
      <c r="J118" s="132">
        <f>ROUND(I118*H118,2)</f>
        <v>0</v>
      </c>
      <c r="K118" s="128" t="s">
        <v>0</v>
      </c>
      <c r="L118" s="18"/>
      <c r="M118" s="133" t="s">
        <v>0</v>
      </c>
      <c r="N118" s="134" t="s">
        <v>28</v>
      </c>
      <c r="O118" s="25"/>
      <c r="P118" s="101">
        <f>O118*H118</f>
        <v>0</v>
      </c>
      <c r="Q118" s="101">
        <v>0</v>
      </c>
      <c r="R118" s="101">
        <f>Q118*H118</f>
        <v>0</v>
      </c>
      <c r="S118" s="101">
        <v>0</v>
      </c>
      <c r="T118" s="102">
        <f>S118*H118</f>
        <v>0</v>
      </c>
      <c r="AR118" s="8" t="s">
        <v>96</v>
      </c>
      <c r="AT118" s="8" t="s">
        <v>85</v>
      </c>
      <c r="AU118" s="8" t="s">
        <v>42</v>
      </c>
      <c r="AY118" s="8" t="s">
        <v>67</v>
      </c>
      <c r="BE118" s="103">
        <f>IF(N118="základní",J118,0)</f>
        <v>0</v>
      </c>
      <c r="BF118" s="103">
        <f>IF(N118="snížená",J118,0)</f>
        <v>0</v>
      </c>
      <c r="BG118" s="103">
        <f>IF(N118="zákl. přenesená",J118,0)</f>
        <v>0</v>
      </c>
      <c r="BH118" s="103">
        <f>IF(N118="sníž. přenesená",J118,0)</f>
        <v>0</v>
      </c>
      <c r="BI118" s="103">
        <f>IF(N118="nulová",J118,0)</f>
        <v>0</v>
      </c>
      <c r="BJ118" s="8" t="s">
        <v>42</v>
      </c>
      <c r="BK118" s="103">
        <f>ROUND(I118*H118,2)</f>
        <v>0</v>
      </c>
      <c r="BL118" s="8" t="s">
        <v>96</v>
      </c>
      <c r="BM118" s="8" t="s">
        <v>124</v>
      </c>
    </row>
    <row r="119" spans="2:65" s="6" customFormat="1" ht="11.25">
      <c r="B119" s="104"/>
      <c r="C119" s="105"/>
      <c r="D119" s="106" t="s">
        <v>71</v>
      </c>
      <c r="E119" s="107" t="s">
        <v>0</v>
      </c>
      <c r="F119" s="108" t="s">
        <v>72</v>
      </c>
      <c r="G119" s="105"/>
      <c r="H119" s="107" t="s">
        <v>0</v>
      </c>
      <c r="I119" s="109"/>
      <c r="J119" s="105"/>
      <c r="K119" s="105"/>
      <c r="L119" s="110"/>
      <c r="M119" s="111"/>
      <c r="N119" s="112"/>
      <c r="O119" s="112"/>
      <c r="P119" s="112"/>
      <c r="Q119" s="112"/>
      <c r="R119" s="112"/>
      <c r="S119" s="112"/>
      <c r="T119" s="113"/>
      <c r="AT119" s="114" t="s">
        <v>71</v>
      </c>
      <c r="AU119" s="114" t="s">
        <v>42</v>
      </c>
      <c r="AV119" s="6" t="s">
        <v>42</v>
      </c>
      <c r="AW119" s="6" t="s">
        <v>20</v>
      </c>
      <c r="AX119" s="6" t="s">
        <v>40</v>
      </c>
      <c r="AY119" s="114" t="s">
        <v>67</v>
      </c>
    </row>
    <row r="120" spans="2:65" s="7" customFormat="1" ht="11.25">
      <c r="B120" s="115"/>
      <c r="C120" s="116"/>
      <c r="D120" s="106" t="s">
        <v>71</v>
      </c>
      <c r="E120" s="117" t="s">
        <v>0</v>
      </c>
      <c r="F120" s="118" t="s">
        <v>42</v>
      </c>
      <c r="G120" s="116"/>
      <c r="H120" s="119">
        <v>1</v>
      </c>
      <c r="I120" s="120"/>
      <c r="J120" s="116"/>
      <c r="K120" s="116"/>
      <c r="L120" s="121"/>
      <c r="M120" s="122"/>
      <c r="N120" s="123"/>
      <c r="O120" s="123"/>
      <c r="P120" s="123"/>
      <c r="Q120" s="123"/>
      <c r="R120" s="123"/>
      <c r="S120" s="123"/>
      <c r="T120" s="124"/>
      <c r="AT120" s="125" t="s">
        <v>71</v>
      </c>
      <c r="AU120" s="125" t="s">
        <v>42</v>
      </c>
      <c r="AV120" s="7" t="s">
        <v>43</v>
      </c>
      <c r="AW120" s="7" t="s">
        <v>20</v>
      </c>
      <c r="AX120" s="7" t="s">
        <v>42</v>
      </c>
      <c r="AY120" s="125" t="s">
        <v>67</v>
      </c>
    </row>
    <row r="121" spans="2:65" s="1" customFormat="1" ht="16.5" customHeight="1">
      <c r="B121" s="16"/>
      <c r="C121" s="126" t="s">
        <v>84</v>
      </c>
      <c r="D121" s="126" t="s">
        <v>85</v>
      </c>
      <c r="E121" s="127" t="s">
        <v>125</v>
      </c>
      <c r="F121" s="128" t="s">
        <v>126</v>
      </c>
      <c r="G121" s="129" t="s">
        <v>68</v>
      </c>
      <c r="H121" s="130">
        <v>1</v>
      </c>
      <c r="I121" s="131"/>
      <c r="J121" s="132">
        <f>ROUND(I121*H121,2)</f>
        <v>0</v>
      </c>
      <c r="K121" s="128" t="s">
        <v>0</v>
      </c>
      <c r="L121" s="18"/>
      <c r="M121" s="133" t="s">
        <v>0</v>
      </c>
      <c r="N121" s="134" t="s">
        <v>28</v>
      </c>
      <c r="O121" s="25"/>
      <c r="P121" s="101">
        <f>O121*H121</f>
        <v>0</v>
      </c>
      <c r="Q121" s="101">
        <v>0</v>
      </c>
      <c r="R121" s="101">
        <f>Q121*H121</f>
        <v>0</v>
      </c>
      <c r="S121" s="101">
        <v>0</v>
      </c>
      <c r="T121" s="102">
        <f>S121*H121</f>
        <v>0</v>
      </c>
      <c r="AR121" s="8" t="s">
        <v>96</v>
      </c>
      <c r="AT121" s="8" t="s">
        <v>85</v>
      </c>
      <c r="AU121" s="8" t="s">
        <v>42</v>
      </c>
      <c r="AY121" s="8" t="s">
        <v>67</v>
      </c>
      <c r="BE121" s="103">
        <f>IF(N121="základní",J121,0)</f>
        <v>0</v>
      </c>
      <c r="BF121" s="103">
        <f>IF(N121="snížená",J121,0)</f>
        <v>0</v>
      </c>
      <c r="BG121" s="103">
        <f>IF(N121="zákl. přenesená",J121,0)</f>
        <v>0</v>
      </c>
      <c r="BH121" s="103">
        <f>IF(N121="sníž. přenesená",J121,0)</f>
        <v>0</v>
      </c>
      <c r="BI121" s="103">
        <f>IF(N121="nulová",J121,0)</f>
        <v>0</v>
      </c>
      <c r="BJ121" s="8" t="s">
        <v>42</v>
      </c>
      <c r="BK121" s="103">
        <f>ROUND(I121*H121,2)</f>
        <v>0</v>
      </c>
      <c r="BL121" s="8" t="s">
        <v>96</v>
      </c>
      <c r="BM121" s="8" t="s">
        <v>127</v>
      </c>
    </row>
    <row r="122" spans="2:65" s="6" customFormat="1" ht="11.25">
      <c r="B122" s="104"/>
      <c r="C122" s="105"/>
      <c r="D122" s="106" t="s">
        <v>71</v>
      </c>
      <c r="E122" s="107" t="s">
        <v>0</v>
      </c>
      <c r="F122" s="108" t="s">
        <v>72</v>
      </c>
      <c r="G122" s="105"/>
      <c r="H122" s="107" t="s">
        <v>0</v>
      </c>
      <c r="I122" s="109"/>
      <c r="J122" s="105"/>
      <c r="K122" s="105"/>
      <c r="L122" s="110"/>
      <c r="M122" s="111"/>
      <c r="N122" s="112"/>
      <c r="O122" s="112"/>
      <c r="P122" s="112"/>
      <c r="Q122" s="112"/>
      <c r="R122" s="112"/>
      <c r="S122" s="112"/>
      <c r="T122" s="113"/>
      <c r="AT122" s="114" t="s">
        <v>71</v>
      </c>
      <c r="AU122" s="114" t="s">
        <v>42</v>
      </c>
      <c r="AV122" s="6" t="s">
        <v>42</v>
      </c>
      <c r="AW122" s="6" t="s">
        <v>20</v>
      </c>
      <c r="AX122" s="6" t="s">
        <v>40</v>
      </c>
      <c r="AY122" s="114" t="s">
        <v>67</v>
      </c>
    </row>
    <row r="123" spans="2:65" s="7" customFormat="1" ht="11.25">
      <c r="B123" s="115"/>
      <c r="C123" s="116"/>
      <c r="D123" s="106" t="s">
        <v>71</v>
      </c>
      <c r="E123" s="117" t="s">
        <v>0</v>
      </c>
      <c r="F123" s="118" t="s">
        <v>42</v>
      </c>
      <c r="G123" s="116"/>
      <c r="H123" s="119">
        <v>1</v>
      </c>
      <c r="I123" s="120"/>
      <c r="J123" s="116"/>
      <c r="K123" s="116"/>
      <c r="L123" s="121"/>
      <c r="M123" s="122"/>
      <c r="N123" s="123"/>
      <c r="O123" s="123"/>
      <c r="P123" s="123"/>
      <c r="Q123" s="123"/>
      <c r="R123" s="123"/>
      <c r="S123" s="123"/>
      <c r="T123" s="124"/>
      <c r="AT123" s="125" t="s">
        <v>71</v>
      </c>
      <c r="AU123" s="125" t="s">
        <v>42</v>
      </c>
      <c r="AV123" s="7" t="s">
        <v>43</v>
      </c>
      <c r="AW123" s="7" t="s">
        <v>20</v>
      </c>
      <c r="AX123" s="7" t="s">
        <v>42</v>
      </c>
      <c r="AY123" s="125" t="s">
        <v>67</v>
      </c>
    </row>
    <row r="124" spans="2:65" s="1" customFormat="1" ht="16.5" customHeight="1">
      <c r="B124" s="16"/>
      <c r="C124" s="126" t="s">
        <v>3</v>
      </c>
      <c r="D124" s="126" t="s">
        <v>85</v>
      </c>
      <c r="E124" s="127" t="s">
        <v>128</v>
      </c>
      <c r="F124" s="128" t="s">
        <v>129</v>
      </c>
      <c r="G124" s="129" t="s">
        <v>68</v>
      </c>
      <c r="H124" s="130">
        <v>1</v>
      </c>
      <c r="I124" s="131"/>
      <c r="J124" s="132">
        <f>ROUND(I124*H124,2)</f>
        <v>0</v>
      </c>
      <c r="K124" s="128" t="s">
        <v>0</v>
      </c>
      <c r="L124" s="18"/>
      <c r="M124" s="133" t="s">
        <v>0</v>
      </c>
      <c r="N124" s="134" t="s">
        <v>28</v>
      </c>
      <c r="O124" s="25"/>
      <c r="P124" s="101">
        <f>O124*H124</f>
        <v>0</v>
      </c>
      <c r="Q124" s="101">
        <v>0</v>
      </c>
      <c r="R124" s="101">
        <f>Q124*H124</f>
        <v>0</v>
      </c>
      <c r="S124" s="101">
        <v>0</v>
      </c>
      <c r="T124" s="102">
        <f>S124*H124</f>
        <v>0</v>
      </c>
      <c r="AR124" s="8" t="s">
        <v>96</v>
      </c>
      <c r="AT124" s="8" t="s">
        <v>85</v>
      </c>
      <c r="AU124" s="8" t="s">
        <v>42</v>
      </c>
      <c r="AY124" s="8" t="s">
        <v>67</v>
      </c>
      <c r="BE124" s="103">
        <f>IF(N124="základní",J124,0)</f>
        <v>0</v>
      </c>
      <c r="BF124" s="103">
        <f>IF(N124="snížená",J124,0)</f>
        <v>0</v>
      </c>
      <c r="BG124" s="103">
        <f>IF(N124="zákl. přenesená",J124,0)</f>
        <v>0</v>
      </c>
      <c r="BH124" s="103">
        <f>IF(N124="sníž. přenesená",J124,0)</f>
        <v>0</v>
      </c>
      <c r="BI124" s="103">
        <f>IF(N124="nulová",J124,0)</f>
        <v>0</v>
      </c>
      <c r="BJ124" s="8" t="s">
        <v>42</v>
      </c>
      <c r="BK124" s="103">
        <f>ROUND(I124*H124,2)</f>
        <v>0</v>
      </c>
      <c r="BL124" s="8" t="s">
        <v>96</v>
      </c>
      <c r="BM124" s="8" t="s">
        <v>69</v>
      </c>
    </row>
    <row r="125" spans="2:65" s="6" customFormat="1" ht="11.25">
      <c r="B125" s="104"/>
      <c r="C125" s="105"/>
      <c r="D125" s="106" t="s">
        <v>71</v>
      </c>
      <c r="E125" s="107" t="s">
        <v>0</v>
      </c>
      <c r="F125" s="108" t="s">
        <v>72</v>
      </c>
      <c r="G125" s="105"/>
      <c r="H125" s="107" t="s">
        <v>0</v>
      </c>
      <c r="I125" s="109"/>
      <c r="J125" s="105"/>
      <c r="K125" s="105"/>
      <c r="L125" s="110"/>
      <c r="M125" s="111"/>
      <c r="N125" s="112"/>
      <c r="O125" s="112"/>
      <c r="P125" s="112"/>
      <c r="Q125" s="112"/>
      <c r="R125" s="112"/>
      <c r="S125" s="112"/>
      <c r="T125" s="113"/>
      <c r="AT125" s="114" t="s">
        <v>71</v>
      </c>
      <c r="AU125" s="114" t="s">
        <v>42</v>
      </c>
      <c r="AV125" s="6" t="s">
        <v>42</v>
      </c>
      <c r="AW125" s="6" t="s">
        <v>20</v>
      </c>
      <c r="AX125" s="6" t="s">
        <v>40</v>
      </c>
      <c r="AY125" s="114" t="s">
        <v>67</v>
      </c>
    </row>
    <row r="126" spans="2:65" s="7" customFormat="1" ht="11.25">
      <c r="B126" s="115"/>
      <c r="C126" s="116"/>
      <c r="D126" s="106" t="s">
        <v>71</v>
      </c>
      <c r="E126" s="117" t="s">
        <v>0</v>
      </c>
      <c r="F126" s="118" t="s">
        <v>42</v>
      </c>
      <c r="G126" s="116"/>
      <c r="H126" s="119">
        <v>1</v>
      </c>
      <c r="I126" s="120"/>
      <c r="J126" s="116"/>
      <c r="K126" s="116"/>
      <c r="L126" s="121"/>
      <c r="M126" s="122"/>
      <c r="N126" s="123"/>
      <c r="O126" s="123"/>
      <c r="P126" s="123"/>
      <c r="Q126" s="123"/>
      <c r="R126" s="123"/>
      <c r="S126" s="123"/>
      <c r="T126" s="124"/>
      <c r="AT126" s="125" t="s">
        <v>71</v>
      </c>
      <c r="AU126" s="125" t="s">
        <v>42</v>
      </c>
      <c r="AV126" s="7" t="s">
        <v>43</v>
      </c>
      <c r="AW126" s="7" t="s">
        <v>20</v>
      </c>
      <c r="AX126" s="7" t="s">
        <v>42</v>
      </c>
      <c r="AY126" s="125" t="s">
        <v>67</v>
      </c>
    </row>
    <row r="127" spans="2:65" s="1" customFormat="1" ht="16.5" customHeight="1">
      <c r="B127" s="16"/>
      <c r="C127" s="126" t="s">
        <v>70</v>
      </c>
      <c r="D127" s="126" t="s">
        <v>85</v>
      </c>
      <c r="E127" s="127" t="s">
        <v>130</v>
      </c>
      <c r="F127" s="128" t="s">
        <v>131</v>
      </c>
      <c r="G127" s="129" t="s">
        <v>68</v>
      </c>
      <c r="H127" s="130">
        <v>10</v>
      </c>
      <c r="I127" s="131"/>
      <c r="J127" s="132">
        <f>ROUND(I127*H127,2)</f>
        <v>0</v>
      </c>
      <c r="K127" s="128" t="s">
        <v>0</v>
      </c>
      <c r="L127" s="18"/>
      <c r="M127" s="133" t="s">
        <v>0</v>
      </c>
      <c r="N127" s="134" t="s">
        <v>28</v>
      </c>
      <c r="O127" s="25"/>
      <c r="P127" s="101">
        <f>O127*H127</f>
        <v>0</v>
      </c>
      <c r="Q127" s="101">
        <v>0</v>
      </c>
      <c r="R127" s="101">
        <f>Q127*H127</f>
        <v>0</v>
      </c>
      <c r="S127" s="101">
        <v>0</v>
      </c>
      <c r="T127" s="102">
        <f>S127*H127</f>
        <v>0</v>
      </c>
      <c r="AR127" s="8" t="s">
        <v>96</v>
      </c>
      <c r="AT127" s="8" t="s">
        <v>85</v>
      </c>
      <c r="AU127" s="8" t="s">
        <v>42</v>
      </c>
      <c r="AY127" s="8" t="s">
        <v>67</v>
      </c>
      <c r="BE127" s="103">
        <f>IF(N127="základní",J127,0)</f>
        <v>0</v>
      </c>
      <c r="BF127" s="103">
        <f>IF(N127="snížená",J127,0)</f>
        <v>0</v>
      </c>
      <c r="BG127" s="103">
        <f>IF(N127="zákl. přenesená",J127,0)</f>
        <v>0</v>
      </c>
      <c r="BH127" s="103">
        <f>IF(N127="sníž. přenesená",J127,0)</f>
        <v>0</v>
      </c>
      <c r="BI127" s="103">
        <f>IF(N127="nulová",J127,0)</f>
        <v>0</v>
      </c>
      <c r="BJ127" s="8" t="s">
        <v>42</v>
      </c>
      <c r="BK127" s="103">
        <f>ROUND(I127*H127,2)</f>
        <v>0</v>
      </c>
      <c r="BL127" s="8" t="s">
        <v>96</v>
      </c>
      <c r="BM127" s="8" t="s">
        <v>132</v>
      </c>
    </row>
    <row r="128" spans="2:65" s="6" customFormat="1" ht="11.25">
      <c r="B128" s="104"/>
      <c r="C128" s="105"/>
      <c r="D128" s="106" t="s">
        <v>71</v>
      </c>
      <c r="E128" s="107" t="s">
        <v>0</v>
      </c>
      <c r="F128" s="108" t="s">
        <v>72</v>
      </c>
      <c r="G128" s="105"/>
      <c r="H128" s="107" t="s">
        <v>0</v>
      </c>
      <c r="I128" s="109"/>
      <c r="J128" s="105"/>
      <c r="K128" s="105"/>
      <c r="L128" s="110"/>
      <c r="M128" s="111"/>
      <c r="N128" s="112"/>
      <c r="O128" s="112"/>
      <c r="P128" s="112"/>
      <c r="Q128" s="112"/>
      <c r="R128" s="112"/>
      <c r="S128" s="112"/>
      <c r="T128" s="113"/>
      <c r="AT128" s="114" t="s">
        <v>71</v>
      </c>
      <c r="AU128" s="114" t="s">
        <v>42</v>
      </c>
      <c r="AV128" s="6" t="s">
        <v>42</v>
      </c>
      <c r="AW128" s="6" t="s">
        <v>20</v>
      </c>
      <c r="AX128" s="6" t="s">
        <v>40</v>
      </c>
      <c r="AY128" s="114" t="s">
        <v>67</v>
      </c>
    </row>
    <row r="129" spans="2:65" s="7" customFormat="1" ht="11.25">
      <c r="B129" s="115"/>
      <c r="C129" s="116"/>
      <c r="D129" s="106" t="s">
        <v>71</v>
      </c>
      <c r="E129" s="117" t="s">
        <v>0</v>
      </c>
      <c r="F129" s="118" t="s">
        <v>80</v>
      </c>
      <c r="G129" s="116"/>
      <c r="H129" s="119">
        <v>10</v>
      </c>
      <c r="I129" s="120"/>
      <c r="J129" s="116"/>
      <c r="K129" s="116"/>
      <c r="L129" s="121"/>
      <c r="M129" s="122"/>
      <c r="N129" s="123"/>
      <c r="O129" s="123"/>
      <c r="P129" s="123"/>
      <c r="Q129" s="123"/>
      <c r="R129" s="123"/>
      <c r="S129" s="123"/>
      <c r="T129" s="124"/>
      <c r="AT129" s="125" t="s">
        <v>71</v>
      </c>
      <c r="AU129" s="125" t="s">
        <v>42</v>
      </c>
      <c r="AV129" s="7" t="s">
        <v>43</v>
      </c>
      <c r="AW129" s="7" t="s">
        <v>20</v>
      </c>
      <c r="AX129" s="7" t="s">
        <v>42</v>
      </c>
      <c r="AY129" s="125" t="s">
        <v>67</v>
      </c>
    </row>
    <row r="130" spans="2:65" s="1" customFormat="1" ht="16.5" customHeight="1">
      <c r="B130" s="16"/>
      <c r="C130" s="126" t="s">
        <v>87</v>
      </c>
      <c r="D130" s="126" t="s">
        <v>85</v>
      </c>
      <c r="E130" s="127" t="s">
        <v>133</v>
      </c>
      <c r="F130" s="128" t="s">
        <v>134</v>
      </c>
      <c r="G130" s="129" t="s">
        <v>86</v>
      </c>
      <c r="H130" s="130">
        <v>3</v>
      </c>
      <c r="I130" s="131"/>
      <c r="J130" s="132">
        <f>ROUND(I130*H130,2)</f>
        <v>0</v>
      </c>
      <c r="K130" s="128" t="s">
        <v>0</v>
      </c>
      <c r="L130" s="18"/>
      <c r="M130" s="133" t="s">
        <v>0</v>
      </c>
      <c r="N130" s="134" t="s">
        <v>28</v>
      </c>
      <c r="O130" s="25"/>
      <c r="P130" s="101">
        <f>O130*H130</f>
        <v>0</v>
      </c>
      <c r="Q130" s="101">
        <v>0</v>
      </c>
      <c r="R130" s="101">
        <f>Q130*H130</f>
        <v>0</v>
      </c>
      <c r="S130" s="101">
        <v>0</v>
      </c>
      <c r="T130" s="102">
        <f>S130*H130</f>
        <v>0</v>
      </c>
      <c r="AR130" s="8" t="s">
        <v>96</v>
      </c>
      <c r="AT130" s="8" t="s">
        <v>85</v>
      </c>
      <c r="AU130" s="8" t="s">
        <v>42</v>
      </c>
      <c r="AY130" s="8" t="s">
        <v>67</v>
      </c>
      <c r="BE130" s="103">
        <f>IF(N130="základní",J130,0)</f>
        <v>0</v>
      </c>
      <c r="BF130" s="103">
        <f>IF(N130="snížená",J130,0)</f>
        <v>0</v>
      </c>
      <c r="BG130" s="103">
        <f>IF(N130="zákl. přenesená",J130,0)</f>
        <v>0</v>
      </c>
      <c r="BH130" s="103">
        <f>IF(N130="sníž. přenesená",J130,0)</f>
        <v>0</v>
      </c>
      <c r="BI130" s="103">
        <f>IF(N130="nulová",J130,0)</f>
        <v>0</v>
      </c>
      <c r="BJ130" s="8" t="s">
        <v>42</v>
      </c>
      <c r="BK130" s="103">
        <f>ROUND(I130*H130,2)</f>
        <v>0</v>
      </c>
      <c r="BL130" s="8" t="s">
        <v>96</v>
      </c>
      <c r="BM130" s="8" t="s">
        <v>135</v>
      </c>
    </row>
    <row r="131" spans="2:65" s="6" customFormat="1" ht="11.25">
      <c r="B131" s="104"/>
      <c r="C131" s="105"/>
      <c r="D131" s="106" t="s">
        <v>71</v>
      </c>
      <c r="E131" s="107" t="s">
        <v>0</v>
      </c>
      <c r="F131" s="108" t="s">
        <v>72</v>
      </c>
      <c r="G131" s="105"/>
      <c r="H131" s="107" t="s">
        <v>0</v>
      </c>
      <c r="I131" s="109"/>
      <c r="J131" s="105"/>
      <c r="K131" s="105"/>
      <c r="L131" s="110"/>
      <c r="M131" s="111"/>
      <c r="N131" s="112"/>
      <c r="O131" s="112"/>
      <c r="P131" s="112"/>
      <c r="Q131" s="112"/>
      <c r="R131" s="112"/>
      <c r="S131" s="112"/>
      <c r="T131" s="113"/>
      <c r="AT131" s="114" t="s">
        <v>71</v>
      </c>
      <c r="AU131" s="114" t="s">
        <v>42</v>
      </c>
      <c r="AV131" s="6" t="s">
        <v>42</v>
      </c>
      <c r="AW131" s="6" t="s">
        <v>20</v>
      </c>
      <c r="AX131" s="6" t="s">
        <v>40</v>
      </c>
      <c r="AY131" s="114" t="s">
        <v>67</v>
      </c>
    </row>
    <row r="132" spans="2:65" s="7" customFormat="1" ht="11.25">
      <c r="B132" s="115"/>
      <c r="C132" s="116"/>
      <c r="D132" s="106" t="s">
        <v>71</v>
      </c>
      <c r="E132" s="117" t="s">
        <v>0</v>
      </c>
      <c r="F132" s="118" t="s">
        <v>74</v>
      </c>
      <c r="G132" s="116"/>
      <c r="H132" s="119">
        <v>3</v>
      </c>
      <c r="I132" s="120"/>
      <c r="J132" s="116"/>
      <c r="K132" s="116"/>
      <c r="L132" s="121"/>
      <c r="M132" s="122"/>
      <c r="N132" s="123"/>
      <c r="O132" s="123"/>
      <c r="P132" s="123"/>
      <c r="Q132" s="123"/>
      <c r="R132" s="123"/>
      <c r="S132" s="123"/>
      <c r="T132" s="124"/>
      <c r="AT132" s="125" t="s">
        <v>71</v>
      </c>
      <c r="AU132" s="125" t="s">
        <v>42</v>
      </c>
      <c r="AV132" s="7" t="s">
        <v>43</v>
      </c>
      <c r="AW132" s="7" t="s">
        <v>20</v>
      </c>
      <c r="AX132" s="7" t="s">
        <v>42</v>
      </c>
      <c r="AY132" s="125" t="s">
        <v>67</v>
      </c>
    </row>
    <row r="133" spans="2:65" s="1" customFormat="1" ht="16.5" customHeight="1">
      <c r="B133" s="16"/>
      <c r="C133" s="126" t="s">
        <v>88</v>
      </c>
      <c r="D133" s="126" t="s">
        <v>85</v>
      </c>
      <c r="E133" s="127" t="s">
        <v>136</v>
      </c>
      <c r="F133" s="128" t="s">
        <v>137</v>
      </c>
      <c r="G133" s="129" t="s">
        <v>86</v>
      </c>
      <c r="H133" s="130">
        <v>10</v>
      </c>
      <c r="I133" s="131"/>
      <c r="J133" s="132">
        <f>ROUND(I133*H133,2)</f>
        <v>0</v>
      </c>
      <c r="K133" s="128" t="s">
        <v>0</v>
      </c>
      <c r="L133" s="18"/>
      <c r="M133" s="133" t="s">
        <v>0</v>
      </c>
      <c r="N133" s="134" t="s">
        <v>28</v>
      </c>
      <c r="O133" s="25"/>
      <c r="P133" s="101">
        <f>O133*H133</f>
        <v>0</v>
      </c>
      <c r="Q133" s="101">
        <v>0</v>
      </c>
      <c r="R133" s="101">
        <f>Q133*H133</f>
        <v>0</v>
      </c>
      <c r="S133" s="101">
        <v>0</v>
      </c>
      <c r="T133" s="102">
        <f>S133*H133</f>
        <v>0</v>
      </c>
      <c r="AR133" s="8" t="s">
        <v>96</v>
      </c>
      <c r="AT133" s="8" t="s">
        <v>85</v>
      </c>
      <c r="AU133" s="8" t="s">
        <v>42</v>
      </c>
      <c r="AY133" s="8" t="s">
        <v>67</v>
      </c>
      <c r="BE133" s="103">
        <f>IF(N133="základní",J133,0)</f>
        <v>0</v>
      </c>
      <c r="BF133" s="103">
        <f>IF(N133="snížená",J133,0)</f>
        <v>0</v>
      </c>
      <c r="BG133" s="103">
        <f>IF(N133="zákl. přenesená",J133,0)</f>
        <v>0</v>
      </c>
      <c r="BH133" s="103">
        <f>IF(N133="sníž. přenesená",J133,0)</f>
        <v>0</v>
      </c>
      <c r="BI133" s="103">
        <f>IF(N133="nulová",J133,0)</f>
        <v>0</v>
      </c>
      <c r="BJ133" s="8" t="s">
        <v>42</v>
      </c>
      <c r="BK133" s="103">
        <f>ROUND(I133*H133,2)</f>
        <v>0</v>
      </c>
      <c r="BL133" s="8" t="s">
        <v>96</v>
      </c>
      <c r="BM133" s="8" t="s">
        <v>138</v>
      </c>
    </row>
    <row r="134" spans="2:65" s="6" customFormat="1" ht="11.25">
      <c r="B134" s="104"/>
      <c r="C134" s="105"/>
      <c r="D134" s="106" t="s">
        <v>71</v>
      </c>
      <c r="E134" s="107" t="s">
        <v>0</v>
      </c>
      <c r="F134" s="108" t="s">
        <v>72</v>
      </c>
      <c r="G134" s="105"/>
      <c r="H134" s="107" t="s">
        <v>0</v>
      </c>
      <c r="I134" s="109"/>
      <c r="J134" s="105"/>
      <c r="K134" s="105"/>
      <c r="L134" s="110"/>
      <c r="M134" s="111"/>
      <c r="N134" s="112"/>
      <c r="O134" s="112"/>
      <c r="P134" s="112"/>
      <c r="Q134" s="112"/>
      <c r="R134" s="112"/>
      <c r="S134" s="112"/>
      <c r="T134" s="113"/>
      <c r="AT134" s="114" t="s">
        <v>71</v>
      </c>
      <c r="AU134" s="114" t="s">
        <v>42</v>
      </c>
      <c r="AV134" s="6" t="s">
        <v>42</v>
      </c>
      <c r="AW134" s="6" t="s">
        <v>20</v>
      </c>
      <c r="AX134" s="6" t="s">
        <v>40</v>
      </c>
      <c r="AY134" s="114" t="s">
        <v>67</v>
      </c>
    </row>
    <row r="135" spans="2:65" s="7" customFormat="1" ht="11.25">
      <c r="B135" s="115"/>
      <c r="C135" s="116"/>
      <c r="D135" s="106" t="s">
        <v>71</v>
      </c>
      <c r="E135" s="117" t="s">
        <v>0</v>
      </c>
      <c r="F135" s="118" t="s">
        <v>80</v>
      </c>
      <c r="G135" s="116"/>
      <c r="H135" s="119">
        <v>10</v>
      </c>
      <c r="I135" s="120"/>
      <c r="J135" s="116"/>
      <c r="K135" s="116"/>
      <c r="L135" s="121"/>
      <c r="M135" s="122"/>
      <c r="N135" s="123"/>
      <c r="O135" s="123"/>
      <c r="P135" s="123"/>
      <c r="Q135" s="123"/>
      <c r="R135" s="123"/>
      <c r="S135" s="123"/>
      <c r="T135" s="124"/>
      <c r="AT135" s="125" t="s">
        <v>71</v>
      </c>
      <c r="AU135" s="125" t="s">
        <v>42</v>
      </c>
      <c r="AV135" s="7" t="s">
        <v>43</v>
      </c>
      <c r="AW135" s="7" t="s">
        <v>20</v>
      </c>
      <c r="AX135" s="7" t="s">
        <v>42</v>
      </c>
      <c r="AY135" s="125" t="s">
        <v>67</v>
      </c>
    </row>
    <row r="136" spans="2:65" s="1" customFormat="1" ht="16.5" customHeight="1">
      <c r="B136" s="16"/>
      <c r="C136" s="126" t="s">
        <v>89</v>
      </c>
      <c r="D136" s="126" t="s">
        <v>85</v>
      </c>
      <c r="E136" s="127" t="s">
        <v>139</v>
      </c>
      <c r="F136" s="128" t="s">
        <v>140</v>
      </c>
      <c r="G136" s="129" t="s">
        <v>86</v>
      </c>
      <c r="H136" s="130">
        <v>5</v>
      </c>
      <c r="I136" s="131"/>
      <c r="J136" s="132">
        <f>ROUND(I136*H136,2)</f>
        <v>0</v>
      </c>
      <c r="K136" s="128" t="s">
        <v>0</v>
      </c>
      <c r="L136" s="18"/>
      <c r="M136" s="133" t="s">
        <v>0</v>
      </c>
      <c r="N136" s="134" t="s">
        <v>28</v>
      </c>
      <c r="O136" s="25"/>
      <c r="P136" s="101">
        <f>O136*H136</f>
        <v>0</v>
      </c>
      <c r="Q136" s="101">
        <v>0</v>
      </c>
      <c r="R136" s="101">
        <f>Q136*H136</f>
        <v>0</v>
      </c>
      <c r="S136" s="101">
        <v>0</v>
      </c>
      <c r="T136" s="102">
        <f>S136*H136</f>
        <v>0</v>
      </c>
      <c r="AR136" s="8" t="s">
        <v>96</v>
      </c>
      <c r="AT136" s="8" t="s">
        <v>85</v>
      </c>
      <c r="AU136" s="8" t="s">
        <v>42</v>
      </c>
      <c r="AY136" s="8" t="s">
        <v>67</v>
      </c>
      <c r="BE136" s="103">
        <f>IF(N136="základní",J136,0)</f>
        <v>0</v>
      </c>
      <c r="BF136" s="103">
        <f>IF(N136="snížená",J136,0)</f>
        <v>0</v>
      </c>
      <c r="BG136" s="103">
        <f>IF(N136="zákl. přenesená",J136,0)</f>
        <v>0</v>
      </c>
      <c r="BH136" s="103">
        <f>IF(N136="sníž. přenesená",J136,0)</f>
        <v>0</v>
      </c>
      <c r="BI136" s="103">
        <f>IF(N136="nulová",J136,0)</f>
        <v>0</v>
      </c>
      <c r="BJ136" s="8" t="s">
        <v>42</v>
      </c>
      <c r="BK136" s="103">
        <f>ROUND(I136*H136,2)</f>
        <v>0</v>
      </c>
      <c r="BL136" s="8" t="s">
        <v>96</v>
      </c>
      <c r="BM136" s="8" t="s">
        <v>141</v>
      </c>
    </row>
    <row r="137" spans="2:65" s="6" customFormat="1" ht="11.25">
      <c r="B137" s="104"/>
      <c r="C137" s="105"/>
      <c r="D137" s="106" t="s">
        <v>71</v>
      </c>
      <c r="E137" s="107" t="s">
        <v>0</v>
      </c>
      <c r="F137" s="108" t="s">
        <v>72</v>
      </c>
      <c r="G137" s="105"/>
      <c r="H137" s="107" t="s">
        <v>0</v>
      </c>
      <c r="I137" s="109"/>
      <c r="J137" s="105"/>
      <c r="K137" s="105"/>
      <c r="L137" s="110"/>
      <c r="M137" s="111"/>
      <c r="N137" s="112"/>
      <c r="O137" s="112"/>
      <c r="P137" s="112"/>
      <c r="Q137" s="112"/>
      <c r="R137" s="112"/>
      <c r="S137" s="112"/>
      <c r="T137" s="113"/>
      <c r="AT137" s="114" t="s">
        <v>71</v>
      </c>
      <c r="AU137" s="114" t="s">
        <v>42</v>
      </c>
      <c r="AV137" s="6" t="s">
        <v>42</v>
      </c>
      <c r="AW137" s="6" t="s">
        <v>20</v>
      </c>
      <c r="AX137" s="6" t="s">
        <v>40</v>
      </c>
      <c r="AY137" s="114" t="s">
        <v>67</v>
      </c>
    </row>
    <row r="138" spans="2:65" s="7" customFormat="1" ht="11.25">
      <c r="B138" s="115"/>
      <c r="C138" s="116"/>
      <c r="D138" s="106" t="s">
        <v>71</v>
      </c>
      <c r="E138" s="117" t="s">
        <v>0</v>
      </c>
      <c r="F138" s="118" t="s">
        <v>76</v>
      </c>
      <c r="G138" s="116"/>
      <c r="H138" s="119">
        <v>5</v>
      </c>
      <c r="I138" s="120"/>
      <c r="J138" s="116"/>
      <c r="K138" s="116"/>
      <c r="L138" s="121"/>
      <c r="M138" s="122"/>
      <c r="N138" s="123"/>
      <c r="O138" s="123"/>
      <c r="P138" s="123"/>
      <c r="Q138" s="123"/>
      <c r="R138" s="123"/>
      <c r="S138" s="123"/>
      <c r="T138" s="124"/>
      <c r="AT138" s="125" t="s">
        <v>71</v>
      </c>
      <c r="AU138" s="125" t="s">
        <v>42</v>
      </c>
      <c r="AV138" s="7" t="s">
        <v>43</v>
      </c>
      <c r="AW138" s="7" t="s">
        <v>20</v>
      </c>
      <c r="AX138" s="7" t="s">
        <v>42</v>
      </c>
      <c r="AY138" s="125" t="s">
        <v>67</v>
      </c>
    </row>
    <row r="139" spans="2:65" s="1" customFormat="1" ht="16.5" customHeight="1">
      <c r="B139" s="16"/>
      <c r="C139" s="126" t="s">
        <v>113</v>
      </c>
      <c r="D139" s="126" t="s">
        <v>85</v>
      </c>
      <c r="E139" s="127" t="s">
        <v>142</v>
      </c>
      <c r="F139" s="128" t="s">
        <v>143</v>
      </c>
      <c r="G139" s="129" t="s">
        <v>68</v>
      </c>
      <c r="H139" s="130">
        <v>1</v>
      </c>
      <c r="I139" s="131"/>
      <c r="J139" s="132">
        <f>ROUND(I139*H139,2)</f>
        <v>0</v>
      </c>
      <c r="K139" s="128" t="s">
        <v>0</v>
      </c>
      <c r="L139" s="18"/>
      <c r="M139" s="133" t="s">
        <v>0</v>
      </c>
      <c r="N139" s="134" t="s">
        <v>28</v>
      </c>
      <c r="O139" s="25"/>
      <c r="P139" s="101">
        <f>O139*H139</f>
        <v>0</v>
      </c>
      <c r="Q139" s="101">
        <v>0</v>
      </c>
      <c r="R139" s="101">
        <f>Q139*H139</f>
        <v>0</v>
      </c>
      <c r="S139" s="101">
        <v>0</v>
      </c>
      <c r="T139" s="102">
        <f>S139*H139</f>
        <v>0</v>
      </c>
      <c r="AR139" s="8" t="s">
        <v>96</v>
      </c>
      <c r="AT139" s="8" t="s">
        <v>85</v>
      </c>
      <c r="AU139" s="8" t="s">
        <v>42</v>
      </c>
      <c r="AY139" s="8" t="s">
        <v>67</v>
      </c>
      <c r="BE139" s="103">
        <f>IF(N139="základní",J139,0)</f>
        <v>0</v>
      </c>
      <c r="BF139" s="103">
        <f>IF(N139="snížená",J139,0)</f>
        <v>0</v>
      </c>
      <c r="BG139" s="103">
        <f>IF(N139="zákl. přenesená",J139,0)</f>
        <v>0</v>
      </c>
      <c r="BH139" s="103">
        <f>IF(N139="sníž. přenesená",J139,0)</f>
        <v>0</v>
      </c>
      <c r="BI139" s="103">
        <f>IF(N139="nulová",J139,0)</f>
        <v>0</v>
      </c>
      <c r="BJ139" s="8" t="s">
        <v>42</v>
      </c>
      <c r="BK139" s="103">
        <f>ROUND(I139*H139,2)</f>
        <v>0</v>
      </c>
      <c r="BL139" s="8" t="s">
        <v>96</v>
      </c>
      <c r="BM139" s="8" t="s">
        <v>144</v>
      </c>
    </row>
    <row r="140" spans="2:65" s="6" customFormat="1" ht="11.25">
      <c r="B140" s="104"/>
      <c r="C140" s="105"/>
      <c r="D140" s="106" t="s">
        <v>71</v>
      </c>
      <c r="E140" s="107" t="s">
        <v>0</v>
      </c>
      <c r="F140" s="108" t="s">
        <v>72</v>
      </c>
      <c r="G140" s="105"/>
      <c r="H140" s="107" t="s">
        <v>0</v>
      </c>
      <c r="I140" s="109"/>
      <c r="J140" s="105"/>
      <c r="K140" s="105"/>
      <c r="L140" s="110"/>
      <c r="M140" s="111"/>
      <c r="N140" s="112"/>
      <c r="O140" s="112"/>
      <c r="P140" s="112"/>
      <c r="Q140" s="112"/>
      <c r="R140" s="112"/>
      <c r="S140" s="112"/>
      <c r="T140" s="113"/>
      <c r="AT140" s="114" t="s">
        <v>71</v>
      </c>
      <c r="AU140" s="114" t="s">
        <v>42</v>
      </c>
      <c r="AV140" s="6" t="s">
        <v>42</v>
      </c>
      <c r="AW140" s="6" t="s">
        <v>20</v>
      </c>
      <c r="AX140" s="6" t="s">
        <v>40</v>
      </c>
      <c r="AY140" s="114" t="s">
        <v>67</v>
      </c>
    </row>
    <row r="141" spans="2:65" s="7" customFormat="1" ht="11.25">
      <c r="B141" s="115"/>
      <c r="C141" s="116"/>
      <c r="D141" s="106" t="s">
        <v>71</v>
      </c>
      <c r="E141" s="117" t="s">
        <v>0</v>
      </c>
      <c r="F141" s="118" t="s">
        <v>42</v>
      </c>
      <c r="G141" s="116"/>
      <c r="H141" s="119">
        <v>1</v>
      </c>
      <c r="I141" s="120"/>
      <c r="J141" s="116"/>
      <c r="K141" s="116"/>
      <c r="L141" s="121"/>
      <c r="M141" s="122"/>
      <c r="N141" s="123"/>
      <c r="O141" s="123"/>
      <c r="P141" s="123"/>
      <c r="Q141" s="123"/>
      <c r="R141" s="123"/>
      <c r="S141" s="123"/>
      <c r="T141" s="124"/>
      <c r="AT141" s="125" t="s">
        <v>71</v>
      </c>
      <c r="AU141" s="125" t="s">
        <v>42</v>
      </c>
      <c r="AV141" s="7" t="s">
        <v>43</v>
      </c>
      <c r="AW141" s="7" t="s">
        <v>20</v>
      </c>
      <c r="AX141" s="7" t="s">
        <v>42</v>
      </c>
      <c r="AY141" s="125" t="s">
        <v>67</v>
      </c>
    </row>
    <row r="142" spans="2:65" s="1" customFormat="1" ht="16.5" customHeight="1">
      <c r="B142" s="16"/>
      <c r="C142" s="126" t="s">
        <v>2</v>
      </c>
      <c r="D142" s="126" t="s">
        <v>85</v>
      </c>
      <c r="E142" s="127" t="s">
        <v>145</v>
      </c>
      <c r="F142" s="128" t="s">
        <v>146</v>
      </c>
      <c r="G142" s="129" t="s">
        <v>68</v>
      </c>
      <c r="H142" s="130">
        <v>1</v>
      </c>
      <c r="I142" s="131"/>
      <c r="J142" s="132">
        <f>ROUND(I142*H142,2)</f>
        <v>0</v>
      </c>
      <c r="K142" s="128" t="s">
        <v>0</v>
      </c>
      <c r="L142" s="18"/>
      <c r="M142" s="133" t="s">
        <v>0</v>
      </c>
      <c r="N142" s="134" t="s">
        <v>28</v>
      </c>
      <c r="O142" s="25"/>
      <c r="P142" s="101">
        <f>O142*H142</f>
        <v>0</v>
      </c>
      <c r="Q142" s="101">
        <v>0</v>
      </c>
      <c r="R142" s="101">
        <f>Q142*H142</f>
        <v>0</v>
      </c>
      <c r="S142" s="101">
        <v>0</v>
      </c>
      <c r="T142" s="102">
        <f>S142*H142</f>
        <v>0</v>
      </c>
      <c r="AR142" s="8" t="s">
        <v>96</v>
      </c>
      <c r="AT142" s="8" t="s">
        <v>85</v>
      </c>
      <c r="AU142" s="8" t="s">
        <v>42</v>
      </c>
      <c r="AY142" s="8" t="s">
        <v>67</v>
      </c>
      <c r="BE142" s="103">
        <f>IF(N142="základní",J142,0)</f>
        <v>0</v>
      </c>
      <c r="BF142" s="103">
        <f>IF(N142="snížená",J142,0)</f>
        <v>0</v>
      </c>
      <c r="BG142" s="103">
        <f>IF(N142="zákl. přenesená",J142,0)</f>
        <v>0</v>
      </c>
      <c r="BH142" s="103">
        <f>IF(N142="sníž. přenesená",J142,0)</f>
        <v>0</v>
      </c>
      <c r="BI142" s="103">
        <f>IF(N142="nulová",J142,0)</f>
        <v>0</v>
      </c>
      <c r="BJ142" s="8" t="s">
        <v>42</v>
      </c>
      <c r="BK142" s="103">
        <f>ROUND(I142*H142,2)</f>
        <v>0</v>
      </c>
      <c r="BL142" s="8" t="s">
        <v>96</v>
      </c>
      <c r="BM142" s="8" t="s">
        <v>147</v>
      </c>
    </row>
    <row r="143" spans="2:65" s="6" customFormat="1" ht="11.25">
      <c r="B143" s="104"/>
      <c r="C143" s="105"/>
      <c r="D143" s="106" t="s">
        <v>71</v>
      </c>
      <c r="E143" s="107" t="s">
        <v>0</v>
      </c>
      <c r="F143" s="108" t="s">
        <v>72</v>
      </c>
      <c r="G143" s="105"/>
      <c r="H143" s="107" t="s">
        <v>0</v>
      </c>
      <c r="I143" s="109"/>
      <c r="J143" s="105"/>
      <c r="K143" s="105"/>
      <c r="L143" s="110"/>
      <c r="M143" s="111"/>
      <c r="N143" s="112"/>
      <c r="O143" s="112"/>
      <c r="P143" s="112"/>
      <c r="Q143" s="112"/>
      <c r="R143" s="112"/>
      <c r="S143" s="112"/>
      <c r="T143" s="113"/>
      <c r="AT143" s="114" t="s">
        <v>71</v>
      </c>
      <c r="AU143" s="114" t="s">
        <v>42</v>
      </c>
      <c r="AV143" s="6" t="s">
        <v>42</v>
      </c>
      <c r="AW143" s="6" t="s">
        <v>20</v>
      </c>
      <c r="AX143" s="6" t="s">
        <v>40</v>
      </c>
      <c r="AY143" s="114" t="s">
        <v>67</v>
      </c>
    </row>
    <row r="144" spans="2:65" s="7" customFormat="1" ht="11.25">
      <c r="B144" s="115"/>
      <c r="C144" s="116"/>
      <c r="D144" s="106" t="s">
        <v>71</v>
      </c>
      <c r="E144" s="117" t="s">
        <v>0</v>
      </c>
      <c r="F144" s="118" t="s">
        <v>42</v>
      </c>
      <c r="G144" s="116"/>
      <c r="H144" s="119">
        <v>1</v>
      </c>
      <c r="I144" s="120"/>
      <c r="J144" s="116"/>
      <c r="K144" s="116"/>
      <c r="L144" s="121"/>
      <c r="M144" s="122"/>
      <c r="N144" s="123"/>
      <c r="O144" s="123"/>
      <c r="P144" s="123"/>
      <c r="Q144" s="123"/>
      <c r="R144" s="123"/>
      <c r="S144" s="123"/>
      <c r="T144" s="124"/>
      <c r="AT144" s="125" t="s">
        <v>71</v>
      </c>
      <c r="AU144" s="125" t="s">
        <v>42</v>
      </c>
      <c r="AV144" s="7" t="s">
        <v>43</v>
      </c>
      <c r="AW144" s="7" t="s">
        <v>20</v>
      </c>
      <c r="AX144" s="7" t="s">
        <v>42</v>
      </c>
      <c r="AY144" s="125" t="s">
        <v>67</v>
      </c>
    </row>
    <row r="145" spans="2:65" s="1" customFormat="1" ht="16.5" customHeight="1">
      <c r="B145" s="16"/>
      <c r="C145" s="126" t="s">
        <v>116</v>
      </c>
      <c r="D145" s="126" t="s">
        <v>85</v>
      </c>
      <c r="E145" s="127" t="s">
        <v>148</v>
      </c>
      <c r="F145" s="128" t="s">
        <v>149</v>
      </c>
      <c r="G145" s="129" t="s">
        <v>68</v>
      </c>
      <c r="H145" s="130">
        <v>3</v>
      </c>
      <c r="I145" s="131"/>
      <c r="J145" s="132">
        <f>ROUND(I145*H145,2)</f>
        <v>0</v>
      </c>
      <c r="K145" s="128" t="s">
        <v>0</v>
      </c>
      <c r="L145" s="18"/>
      <c r="M145" s="133" t="s">
        <v>0</v>
      </c>
      <c r="N145" s="134" t="s">
        <v>28</v>
      </c>
      <c r="O145" s="25"/>
      <c r="P145" s="101">
        <f>O145*H145</f>
        <v>0</v>
      </c>
      <c r="Q145" s="101">
        <v>0</v>
      </c>
      <c r="R145" s="101">
        <f>Q145*H145</f>
        <v>0</v>
      </c>
      <c r="S145" s="101">
        <v>0</v>
      </c>
      <c r="T145" s="102">
        <f>S145*H145</f>
        <v>0</v>
      </c>
      <c r="AR145" s="8" t="s">
        <v>96</v>
      </c>
      <c r="AT145" s="8" t="s">
        <v>85</v>
      </c>
      <c r="AU145" s="8" t="s">
        <v>42</v>
      </c>
      <c r="AY145" s="8" t="s">
        <v>67</v>
      </c>
      <c r="BE145" s="103">
        <f>IF(N145="základní",J145,0)</f>
        <v>0</v>
      </c>
      <c r="BF145" s="103">
        <f>IF(N145="snížená",J145,0)</f>
        <v>0</v>
      </c>
      <c r="BG145" s="103">
        <f>IF(N145="zákl. přenesená",J145,0)</f>
        <v>0</v>
      </c>
      <c r="BH145" s="103">
        <f>IF(N145="sníž. přenesená",J145,0)</f>
        <v>0</v>
      </c>
      <c r="BI145" s="103">
        <f>IF(N145="nulová",J145,0)</f>
        <v>0</v>
      </c>
      <c r="BJ145" s="8" t="s">
        <v>42</v>
      </c>
      <c r="BK145" s="103">
        <f>ROUND(I145*H145,2)</f>
        <v>0</v>
      </c>
      <c r="BL145" s="8" t="s">
        <v>96</v>
      </c>
      <c r="BM145" s="8" t="s">
        <v>150</v>
      </c>
    </row>
    <row r="146" spans="2:65" s="6" customFormat="1" ht="11.25">
      <c r="B146" s="104"/>
      <c r="C146" s="105"/>
      <c r="D146" s="106" t="s">
        <v>71</v>
      </c>
      <c r="E146" s="107" t="s">
        <v>0</v>
      </c>
      <c r="F146" s="108" t="s">
        <v>72</v>
      </c>
      <c r="G146" s="105"/>
      <c r="H146" s="107" t="s">
        <v>0</v>
      </c>
      <c r="I146" s="109"/>
      <c r="J146" s="105"/>
      <c r="K146" s="105"/>
      <c r="L146" s="110"/>
      <c r="M146" s="111"/>
      <c r="N146" s="112"/>
      <c r="O146" s="112"/>
      <c r="P146" s="112"/>
      <c r="Q146" s="112"/>
      <c r="R146" s="112"/>
      <c r="S146" s="112"/>
      <c r="T146" s="113"/>
      <c r="AT146" s="114" t="s">
        <v>71</v>
      </c>
      <c r="AU146" s="114" t="s">
        <v>42</v>
      </c>
      <c r="AV146" s="6" t="s">
        <v>42</v>
      </c>
      <c r="AW146" s="6" t="s">
        <v>20</v>
      </c>
      <c r="AX146" s="6" t="s">
        <v>40</v>
      </c>
      <c r="AY146" s="114" t="s">
        <v>67</v>
      </c>
    </row>
    <row r="147" spans="2:65" s="7" customFormat="1" ht="11.25">
      <c r="B147" s="115"/>
      <c r="C147" s="116"/>
      <c r="D147" s="106" t="s">
        <v>71</v>
      </c>
      <c r="E147" s="117" t="s">
        <v>0</v>
      </c>
      <c r="F147" s="118" t="s">
        <v>74</v>
      </c>
      <c r="G147" s="116"/>
      <c r="H147" s="119">
        <v>3</v>
      </c>
      <c r="I147" s="120"/>
      <c r="J147" s="116"/>
      <c r="K147" s="116"/>
      <c r="L147" s="121"/>
      <c r="M147" s="122"/>
      <c r="N147" s="123"/>
      <c r="O147" s="123"/>
      <c r="P147" s="123"/>
      <c r="Q147" s="123"/>
      <c r="R147" s="123"/>
      <c r="S147" s="123"/>
      <c r="T147" s="124"/>
      <c r="AT147" s="125" t="s">
        <v>71</v>
      </c>
      <c r="AU147" s="125" t="s">
        <v>42</v>
      </c>
      <c r="AV147" s="7" t="s">
        <v>43</v>
      </c>
      <c r="AW147" s="7" t="s">
        <v>20</v>
      </c>
      <c r="AX147" s="7" t="s">
        <v>42</v>
      </c>
      <c r="AY147" s="125" t="s">
        <v>67</v>
      </c>
    </row>
    <row r="148" spans="2:65" s="1" customFormat="1" ht="16.5" customHeight="1">
      <c r="B148" s="16"/>
      <c r="C148" s="126" t="s">
        <v>151</v>
      </c>
      <c r="D148" s="126" t="s">
        <v>85</v>
      </c>
      <c r="E148" s="127" t="s">
        <v>152</v>
      </c>
      <c r="F148" s="128" t="s">
        <v>153</v>
      </c>
      <c r="G148" s="129" t="s">
        <v>68</v>
      </c>
      <c r="H148" s="130">
        <v>1</v>
      </c>
      <c r="I148" s="131"/>
      <c r="J148" s="132">
        <f>ROUND(I148*H148,2)</f>
        <v>0</v>
      </c>
      <c r="K148" s="128" t="s">
        <v>0</v>
      </c>
      <c r="L148" s="18"/>
      <c r="M148" s="133" t="s">
        <v>0</v>
      </c>
      <c r="N148" s="134" t="s">
        <v>28</v>
      </c>
      <c r="O148" s="25"/>
      <c r="P148" s="101">
        <f>O148*H148</f>
        <v>0</v>
      </c>
      <c r="Q148" s="101">
        <v>0</v>
      </c>
      <c r="R148" s="101">
        <f>Q148*H148</f>
        <v>0</v>
      </c>
      <c r="S148" s="101">
        <v>0</v>
      </c>
      <c r="T148" s="102">
        <f>S148*H148</f>
        <v>0</v>
      </c>
      <c r="AR148" s="8" t="s">
        <v>96</v>
      </c>
      <c r="AT148" s="8" t="s">
        <v>85</v>
      </c>
      <c r="AU148" s="8" t="s">
        <v>42</v>
      </c>
      <c r="AY148" s="8" t="s">
        <v>67</v>
      </c>
      <c r="BE148" s="103">
        <f>IF(N148="základní",J148,0)</f>
        <v>0</v>
      </c>
      <c r="BF148" s="103">
        <f>IF(N148="snížená",J148,0)</f>
        <v>0</v>
      </c>
      <c r="BG148" s="103">
        <f>IF(N148="zákl. přenesená",J148,0)</f>
        <v>0</v>
      </c>
      <c r="BH148" s="103">
        <f>IF(N148="sníž. přenesená",J148,0)</f>
        <v>0</v>
      </c>
      <c r="BI148" s="103">
        <f>IF(N148="nulová",J148,0)</f>
        <v>0</v>
      </c>
      <c r="BJ148" s="8" t="s">
        <v>42</v>
      </c>
      <c r="BK148" s="103">
        <f>ROUND(I148*H148,2)</f>
        <v>0</v>
      </c>
      <c r="BL148" s="8" t="s">
        <v>96</v>
      </c>
      <c r="BM148" s="8" t="s">
        <v>154</v>
      </c>
    </row>
    <row r="149" spans="2:65" s="6" customFormat="1" ht="11.25">
      <c r="B149" s="104"/>
      <c r="C149" s="105"/>
      <c r="D149" s="106" t="s">
        <v>71</v>
      </c>
      <c r="E149" s="107" t="s">
        <v>0</v>
      </c>
      <c r="F149" s="108" t="s">
        <v>72</v>
      </c>
      <c r="G149" s="105"/>
      <c r="H149" s="107" t="s">
        <v>0</v>
      </c>
      <c r="I149" s="109"/>
      <c r="J149" s="105"/>
      <c r="K149" s="105"/>
      <c r="L149" s="110"/>
      <c r="M149" s="111"/>
      <c r="N149" s="112"/>
      <c r="O149" s="112"/>
      <c r="P149" s="112"/>
      <c r="Q149" s="112"/>
      <c r="R149" s="112"/>
      <c r="S149" s="112"/>
      <c r="T149" s="113"/>
      <c r="AT149" s="114" t="s">
        <v>71</v>
      </c>
      <c r="AU149" s="114" t="s">
        <v>42</v>
      </c>
      <c r="AV149" s="6" t="s">
        <v>42</v>
      </c>
      <c r="AW149" s="6" t="s">
        <v>20</v>
      </c>
      <c r="AX149" s="6" t="s">
        <v>40</v>
      </c>
      <c r="AY149" s="114" t="s">
        <v>67</v>
      </c>
    </row>
    <row r="150" spans="2:65" s="7" customFormat="1" ht="11.25">
      <c r="B150" s="115"/>
      <c r="C150" s="116"/>
      <c r="D150" s="106" t="s">
        <v>71</v>
      </c>
      <c r="E150" s="117" t="s">
        <v>0</v>
      </c>
      <c r="F150" s="118" t="s">
        <v>42</v>
      </c>
      <c r="G150" s="116"/>
      <c r="H150" s="119">
        <v>1</v>
      </c>
      <c r="I150" s="120"/>
      <c r="J150" s="116"/>
      <c r="K150" s="116"/>
      <c r="L150" s="121"/>
      <c r="M150" s="122"/>
      <c r="N150" s="123"/>
      <c r="O150" s="123"/>
      <c r="P150" s="123"/>
      <c r="Q150" s="123"/>
      <c r="R150" s="123"/>
      <c r="S150" s="123"/>
      <c r="T150" s="124"/>
      <c r="AT150" s="125" t="s">
        <v>71</v>
      </c>
      <c r="AU150" s="125" t="s">
        <v>42</v>
      </c>
      <c r="AV150" s="7" t="s">
        <v>43</v>
      </c>
      <c r="AW150" s="7" t="s">
        <v>20</v>
      </c>
      <c r="AX150" s="7" t="s">
        <v>42</v>
      </c>
      <c r="AY150" s="125" t="s">
        <v>67</v>
      </c>
    </row>
    <row r="151" spans="2:65" s="1" customFormat="1" ht="16.5" customHeight="1">
      <c r="B151" s="16"/>
      <c r="C151" s="126" t="s">
        <v>119</v>
      </c>
      <c r="D151" s="126" t="s">
        <v>85</v>
      </c>
      <c r="E151" s="127" t="s">
        <v>155</v>
      </c>
      <c r="F151" s="128" t="s">
        <v>156</v>
      </c>
      <c r="G151" s="129" t="s">
        <v>68</v>
      </c>
      <c r="H151" s="130">
        <v>1</v>
      </c>
      <c r="I151" s="131"/>
      <c r="J151" s="132">
        <f>ROUND(I151*H151,2)</f>
        <v>0</v>
      </c>
      <c r="K151" s="128" t="s">
        <v>0</v>
      </c>
      <c r="L151" s="18"/>
      <c r="M151" s="133" t="s">
        <v>0</v>
      </c>
      <c r="N151" s="134" t="s">
        <v>28</v>
      </c>
      <c r="O151" s="25"/>
      <c r="P151" s="101">
        <f>O151*H151</f>
        <v>0</v>
      </c>
      <c r="Q151" s="101">
        <v>0</v>
      </c>
      <c r="R151" s="101">
        <f>Q151*H151</f>
        <v>0</v>
      </c>
      <c r="S151" s="101">
        <v>0</v>
      </c>
      <c r="T151" s="102">
        <f>S151*H151</f>
        <v>0</v>
      </c>
      <c r="AR151" s="8" t="s">
        <v>96</v>
      </c>
      <c r="AT151" s="8" t="s">
        <v>85</v>
      </c>
      <c r="AU151" s="8" t="s">
        <v>42</v>
      </c>
      <c r="AY151" s="8" t="s">
        <v>67</v>
      </c>
      <c r="BE151" s="103">
        <f>IF(N151="základní",J151,0)</f>
        <v>0</v>
      </c>
      <c r="BF151" s="103">
        <f>IF(N151="snížená",J151,0)</f>
        <v>0</v>
      </c>
      <c r="BG151" s="103">
        <f>IF(N151="zákl. přenesená",J151,0)</f>
        <v>0</v>
      </c>
      <c r="BH151" s="103">
        <f>IF(N151="sníž. přenesená",J151,0)</f>
        <v>0</v>
      </c>
      <c r="BI151" s="103">
        <f>IF(N151="nulová",J151,0)</f>
        <v>0</v>
      </c>
      <c r="BJ151" s="8" t="s">
        <v>42</v>
      </c>
      <c r="BK151" s="103">
        <f>ROUND(I151*H151,2)</f>
        <v>0</v>
      </c>
      <c r="BL151" s="8" t="s">
        <v>96</v>
      </c>
      <c r="BM151" s="8" t="s">
        <v>157</v>
      </c>
    </row>
    <row r="152" spans="2:65" s="6" customFormat="1" ht="11.25">
      <c r="B152" s="104"/>
      <c r="C152" s="105"/>
      <c r="D152" s="106" t="s">
        <v>71</v>
      </c>
      <c r="E152" s="107" t="s">
        <v>0</v>
      </c>
      <c r="F152" s="108" t="s">
        <v>72</v>
      </c>
      <c r="G152" s="105"/>
      <c r="H152" s="107" t="s">
        <v>0</v>
      </c>
      <c r="I152" s="109"/>
      <c r="J152" s="105"/>
      <c r="K152" s="105"/>
      <c r="L152" s="110"/>
      <c r="M152" s="111"/>
      <c r="N152" s="112"/>
      <c r="O152" s="112"/>
      <c r="P152" s="112"/>
      <c r="Q152" s="112"/>
      <c r="R152" s="112"/>
      <c r="S152" s="112"/>
      <c r="T152" s="113"/>
      <c r="AT152" s="114" t="s">
        <v>71</v>
      </c>
      <c r="AU152" s="114" t="s">
        <v>42</v>
      </c>
      <c r="AV152" s="6" t="s">
        <v>42</v>
      </c>
      <c r="AW152" s="6" t="s">
        <v>20</v>
      </c>
      <c r="AX152" s="6" t="s">
        <v>40</v>
      </c>
      <c r="AY152" s="114" t="s">
        <v>67</v>
      </c>
    </row>
    <row r="153" spans="2:65" s="7" customFormat="1" ht="11.25">
      <c r="B153" s="115"/>
      <c r="C153" s="116"/>
      <c r="D153" s="106" t="s">
        <v>71</v>
      </c>
      <c r="E153" s="117" t="s">
        <v>0</v>
      </c>
      <c r="F153" s="118" t="s">
        <v>42</v>
      </c>
      <c r="G153" s="116"/>
      <c r="H153" s="119">
        <v>1</v>
      </c>
      <c r="I153" s="120"/>
      <c r="J153" s="116"/>
      <c r="K153" s="116"/>
      <c r="L153" s="121"/>
      <c r="M153" s="122"/>
      <c r="N153" s="123"/>
      <c r="O153" s="123"/>
      <c r="P153" s="123"/>
      <c r="Q153" s="123"/>
      <c r="R153" s="123"/>
      <c r="S153" s="123"/>
      <c r="T153" s="124"/>
      <c r="AT153" s="125" t="s">
        <v>71</v>
      </c>
      <c r="AU153" s="125" t="s">
        <v>42</v>
      </c>
      <c r="AV153" s="7" t="s">
        <v>43</v>
      </c>
      <c r="AW153" s="7" t="s">
        <v>20</v>
      </c>
      <c r="AX153" s="7" t="s">
        <v>42</v>
      </c>
      <c r="AY153" s="125" t="s">
        <v>67</v>
      </c>
    </row>
    <row r="154" spans="2:65" s="1" customFormat="1" ht="16.5" customHeight="1">
      <c r="B154" s="16"/>
      <c r="C154" s="126" t="s">
        <v>158</v>
      </c>
      <c r="D154" s="126" t="s">
        <v>85</v>
      </c>
      <c r="E154" s="127" t="s">
        <v>159</v>
      </c>
      <c r="F154" s="128" t="s">
        <v>160</v>
      </c>
      <c r="G154" s="129" t="s">
        <v>68</v>
      </c>
      <c r="H154" s="130">
        <v>1</v>
      </c>
      <c r="I154" s="131"/>
      <c r="J154" s="132">
        <f>ROUND(I154*H154,2)</f>
        <v>0</v>
      </c>
      <c r="K154" s="128" t="s">
        <v>0</v>
      </c>
      <c r="L154" s="18"/>
      <c r="M154" s="133" t="s">
        <v>0</v>
      </c>
      <c r="N154" s="134" t="s">
        <v>28</v>
      </c>
      <c r="O154" s="25"/>
      <c r="P154" s="101">
        <f>O154*H154</f>
        <v>0</v>
      </c>
      <c r="Q154" s="101">
        <v>0</v>
      </c>
      <c r="R154" s="101">
        <f>Q154*H154</f>
        <v>0</v>
      </c>
      <c r="S154" s="101">
        <v>0</v>
      </c>
      <c r="T154" s="102">
        <f>S154*H154</f>
        <v>0</v>
      </c>
      <c r="AR154" s="8" t="s">
        <v>96</v>
      </c>
      <c r="AT154" s="8" t="s">
        <v>85</v>
      </c>
      <c r="AU154" s="8" t="s">
        <v>42</v>
      </c>
      <c r="AY154" s="8" t="s">
        <v>67</v>
      </c>
      <c r="BE154" s="103">
        <f>IF(N154="základní",J154,0)</f>
        <v>0</v>
      </c>
      <c r="BF154" s="103">
        <f>IF(N154="snížená",J154,0)</f>
        <v>0</v>
      </c>
      <c r="BG154" s="103">
        <f>IF(N154="zákl. přenesená",J154,0)</f>
        <v>0</v>
      </c>
      <c r="BH154" s="103">
        <f>IF(N154="sníž. přenesená",J154,0)</f>
        <v>0</v>
      </c>
      <c r="BI154" s="103">
        <f>IF(N154="nulová",J154,0)</f>
        <v>0</v>
      </c>
      <c r="BJ154" s="8" t="s">
        <v>42</v>
      </c>
      <c r="BK154" s="103">
        <f>ROUND(I154*H154,2)</f>
        <v>0</v>
      </c>
      <c r="BL154" s="8" t="s">
        <v>96</v>
      </c>
      <c r="BM154" s="8" t="s">
        <v>161</v>
      </c>
    </row>
    <row r="155" spans="2:65" s="6" customFormat="1" ht="11.25">
      <c r="B155" s="104"/>
      <c r="C155" s="105"/>
      <c r="D155" s="106" t="s">
        <v>71</v>
      </c>
      <c r="E155" s="107" t="s">
        <v>0</v>
      </c>
      <c r="F155" s="108" t="s">
        <v>72</v>
      </c>
      <c r="G155" s="105"/>
      <c r="H155" s="107" t="s">
        <v>0</v>
      </c>
      <c r="I155" s="109"/>
      <c r="J155" s="105"/>
      <c r="K155" s="105"/>
      <c r="L155" s="110"/>
      <c r="M155" s="111"/>
      <c r="N155" s="112"/>
      <c r="O155" s="112"/>
      <c r="P155" s="112"/>
      <c r="Q155" s="112"/>
      <c r="R155" s="112"/>
      <c r="S155" s="112"/>
      <c r="T155" s="113"/>
      <c r="AT155" s="114" t="s">
        <v>71</v>
      </c>
      <c r="AU155" s="114" t="s">
        <v>42</v>
      </c>
      <c r="AV155" s="6" t="s">
        <v>42</v>
      </c>
      <c r="AW155" s="6" t="s">
        <v>20</v>
      </c>
      <c r="AX155" s="6" t="s">
        <v>40</v>
      </c>
      <c r="AY155" s="114" t="s">
        <v>67</v>
      </c>
    </row>
    <row r="156" spans="2:65" s="7" customFormat="1" ht="11.25">
      <c r="B156" s="115"/>
      <c r="C156" s="116"/>
      <c r="D156" s="106" t="s">
        <v>71</v>
      </c>
      <c r="E156" s="117" t="s">
        <v>0</v>
      </c>
      <c r="F156" s="118" t="s">
        <v>42</v>
      </c>
      <c r="G156" s="116"/>
      <c r="H156" s="119">
        <v>1</v>
      </c>
      <c r="I156" s="120"/>
      <c r="J156" s="116"/>
      <c r="K156" s="116"/>
      <c r="L156" s="121"/>
      <c r="M156" s="122"/>
      <c r="N156" s="123"/>
      <c r="O156" s="123"/>
      <c r="P156" s="123"/>
      <c r="Q156" s="123"/>
      <c r="R156" s="123"/>
      <c r="S156" s="123"/>
      <c r="T156" s="124"/>
      <c r="AT156" s="125" t="s">
        <v>71</v>
      </c>
      <c r="AU156" s="125" t="s">
        <v>42</v>
      </c>
      <c r="AV156" s="7" t="s">
        <v>43</v>
      </c>
      <c r="AW156" s="7" t="s">
        <v>20</v>
      </c>
      <c r="AX156" s="7" t="s">
        <v>42</v>
      </c>
      <c r="AY156" s="125" t="s">
        <v>67</v>
      </c>
    </row>
    <row r="157" spans="2:65" s="1" customFormat="1" ht="16.5" customHeight="1">
      <c r="B157" s="16"/>
      <c r="C157" s="126" t="s">
        <v>75</v>
      </c>
      <c r="D157" s="126" t="s">
        <v>85</v>
      </c>
      <c r="E157" s="127" t="s">
        <v>162</v>
      </c>
      <c r="F157" s="128" t="s">
        <v>163</v>
      </c>
      <c r="G157" s="129" t="s">
        <v>68</v>
      </c>
      <c r="H157" s="130">
        <v>1</v>
      </c>
      <c r="I157" s="131"/>
      <c r="J157" s="132">
        <f>ROUND(I157*H157,2)</f>
        <v>0</v>
      </c>
      <c r="K157" s="128" t="s">
        <v>0</v>
      </c>
      <c r="L157" s="18"/>
      <c r="M157" s="133" t="s">
        <v>0</v>
      </c>
      <c r="N157" s="134" t="s">
        <v>28</v>
      </c>
      <c r="O157" s="25"/>
      <c r="P157" s="101">
        <f>O157*H157</f>
        <v>0</v>
      </c>
      <c r="Q157" s="101">
        <v>0</v>
      </c>
      <c r="R157" s="101">
        <f>Q157*H157</f>
        <v>0</v>
      </c>
      <c r="S157" s="101">
        <v>0</v>
      </c>
      <c r="T157" s="102">
        <f>S157*H157</f>
        <v>0</v>
      </c>
      <c r="AR157" s="8" t="s">
        <v>96</v>
      </c>
      <c r="AT157" s="8" t="s">
        <v>85</v>
      </c>
      <c r="AU157" s="8" t="s">
        <v>42</v>
      </c>
      <c r="AY157" s="8" t="s">
        <v>67</v>
      </c>
      <c r="BE157" s="103">
        <f>IF(N157="základní",J157,0)</f>
        <v>0</v>
      </c>
      <c r="BF157" s="103">
        <f>IF(N157="snížená",J157,0)</f>
        <v>0</v>
      </c>
      <c r="BG157" s="103">
        <f>IF(N157="zákl. přenesená",J157,0)</f>
        <v>0</v>
      </c>
      <c r="BH157" s="103">
        <f>IF(N157="sníž. přenesená",J157,0)</f>
        <v>0</v>
      </c>
      <c r="BI157" s="103">
        <f>IF(N157="nulová",J157,0)</f>
        <v>0</v>
      </c>
      <c r="BJ157" s="8" t="s">
        <v>42</v>
      </c>
      <c r="BK157" s="103">
        <f>ROUND(I157*H157,2)</f>
        <v>0</v>
      </c>
      <c r="BL157" s="8" t="s">
        <v>96</v>
      </c>
      <c r="BM157" s="8" t="s">
        <v>164</v>
      </c>
    </row>
    <row r="158" spans="2:65" s="6" customFormat="1" ht="11.25">
      <c r="B158" s="104"/>
      <c r="C158" s="105"/>
      <c r="D158" s="106" t="s">
        <v>71</v>
      </c>
      <c r="E158" s="107" t="s">
        <v>0</v>
      </c>
      <c r="F158" s="108" t="s">
        <v>72</v>
      </c>
      <c r="G158" s="105"/>
      <c r="H158" s="107" t="s">
        <v>0</v>
      </c>
      <c r="I158" s="109"/>
      <c r="J158" s="105"/>
      <c r="K158" s="105"/>
      <c r="L158" s="110"/>
      <c r="M158" s="111"/>
      <c r="N158" s="112"/>
      <c r="O158" s="112"/>
      <c r="P158" s="112"/>
      <c r="Q158" s="112"/>
      <c r="R158" s="112"/>
      <c r="S158" s="112"/>
      <c r="T158" s="113"/>
      <c r="AT158" s="114" t="s">
        <v>71</v>
      </c>
      <c r="AU158" s="114" t="s">
        <v>42</v>
      </c>
      <c r="AV158" s="6" t="s">
        <v>42</v>
      </c>
      <c r="AW158" s="6" t="s">
        <v>20</v>
      </c>
      <c r="AX158" s="6" t="s">
        <v>40</v>
      </c>
      <c r="AY158" s="114" t="s">
        <v>67</v>
      </c>
    </row>
    <row r="159" spans="2:65" s="7" customFormat="1" ht="11.25">
      <c r="B159" s="115"/>
      <c r="C159" s="116"/>
      <c r="D159" s="106" t="s">
        <v>71</v>
      </c>
      <c r="E159" s="117" t="s">
        <v>0</v>
      </c>
      <c r="F159" s="118" t="s">
        <v>42</v>
      </c>
      <c r="G159" s="116"/>
      <c r="H159" s="119">
        <v>1</v>
      </c>
      <c r="I159" s="120"/>
      <c r="J159" s="116"/>
      <c r="K159" s="116"/>
      <c r="L159" s="121"/>
      <c r="M159" s="122"/>
      <c r="N159" s="123"/>
      <c r="O159" s="123"/>
      <c r="P159" s="123"/>
      <c r="Q159" s="123"/>
      <c r="R159" s="123"/>
      <c r="S159" s="123"/>
      <c r="T159" s="124"/>
      <c r="AT159" s="125" t="s">
        <v>71</v>
      </c>
      <c r="AU159" s="125" t="s">
        <v>42</v>
      </c>
      <c r="AV159" s="7" t="s">
        <v>43</v>
      </c>
      <c r="AW159" s="7" t="s">
        <v>20</v>
      </c>
      <c r="AX159" s="7" t="s">
        <v>42</v>
      </c>
      <c r="AY159" s="125" t="s">
        <v>67</v>
      </c>
    </row>
    <row r="160" spans="2:65" s="1" customFormat="1" ht="16.5" customHeight="1">
      <c r="B160" s="16"/>
      <c r="C160" s="126" t="s">
        <v>165</v>
      </c>
      <c r="D160" s="126" t="s">
        <v>85</v>
      </c>
      <c r="E160" s="127" t="s">
        <v>166</v>
      </c>
      <c r="F160" s="128" t="s">
        <v>167</v>
      </c>
      <c r="G160" s="129" t="s">
        <v>68</v>
      </c>
      <c r="H160" s="130">
        <v>8</v>
      </c>
      <c r="I160" s="131"/>
      <c r="J160" s="132">
        <f>ROUND(I160*H160,2)</f>
        <v>0</v>
      </c>
      <c r="K160" s="128" t="s">
        <v>0</v>
      </c>
      <c r="L160" s="18"/>
      <c r="M160" s="133" t="s">
        <v>0</v>
      </c>
      <c r="N160" s="134" t="s">
        <v>28</v>
      </c>
      <c r="O160" s="25"/>
      <c r="P160" s="101">
        <f>O160*H160</f>
        <v>0</v>
      </c>
      <c r="Q160" s="101">
        <v>0</v>
      </c>
      <c r="R160" s="101">
        <f>Q160*H160</f>
        <v>0</v>
      </c>
      <c r="S160" s="101">
        <v>0</v>
      </c>
      <c r="T160" s="102">
        <f>S160*H160</f>
        <v>0</v>
      </c>
      <c r="AR160" s="8" t="s">
        <v>96</v>
      </c>
      <c r="AT160" s="8" t="s">
        <v>85</v>
      </c>
      <c r="AU160" s="8" t="s">
        <v>42</v>
      </c>
      <c r="AY160" s="8" t="s">
        <v>67</v>
      </c>
      <c r="BE160" s="103">
        <f>IF(N160="základní",J160,0)</f>
        <v>0</v>
      </c>
      <c r="BF160" s="103">
        <f>IF(N160="snížená",J160,0)</f>
        <v>0</v>
      </c>
      <c r="BG160" s="103">
        <f>IF(N160="zákl. přenesená",J160,0)</f>
        <v>0</v>
      </c>
      <c r="BH160" s="103">
        <f>IF(N160="sníž. přenesená",J160,0)</f>
        <v>0</v>
      </c>
      <c r="BI160" s="103">
        <f>IF(N160="nulová",J160,0)</f>
        <v>0</v>
      </c>
      <c r="BJ160" s="8" t="s">
        <v>42</v>
      </c>
      <c r="BK160" s="103">
        <f>ROUND(I160*H160,2)</f>
        <v>0</v>
      </c>
      <c r="BL160" s="8" t="s">
        <v>96</v>
      </c>
      <c r="BM160" s="8" t="s">
        <v>168</v>
      </c>
    </row>
    <row r="161" spans="2:65" s="6" customFormat="1" ht="11.25">
      <c r="B161" s="104"/>
      <c r="C161" s="105"/>
      <c r="D161" s="106" t="s">
        <v>71</v>
      </c>
      <c r="E161" s="107" t="s">
        <v>0</v>
      </c>
      <c r="F161" s="108" t="s">
        <v>72</v>
      </c>
      <c r="G161" s="105"/>
      <c r="H161" s="107" t="s">
        <v>0</v>
      </c>
      <c r="I161" s="109"/>
      <c r="J161" s="105"/>
      <c r="K161" s="105"/>
      <c r="L161" s="110"/>
      <c r="M161" s="111"/>
      <c r="N161" s="112"/>
      <c r="O161" s="112"/>
      <c r="P161" s="112"/>
      <c r="Q161" s="112"/>
      <c r="R161" s="112"/>
      <c r="S161" s="112"/>
      <c r="T161" s="113"/>
      <c r="AT161" s="114" t="s">
        <v>71</v>
      </c>
      <c r="AU161" s="114" t="s">
        <v>42</v>
      </c>
      <c r="AV161" s="6" t="s">
        <v>42</v>
      </c>
      <c r="AW161" s="6" t="s">
        <v>20</v>
      </c>
      <c r="AX161" s="6" t="s">
        <v>40</v>
      </c>
      <c r="AY161" s="114" t="s">
        <v>67</v>
      </c>
    </row>
    <row r="162" spans="2:65" s="7" customFormat="1" ht="11.25">
      <c r="B162" s="115"/>
      <c r="C162" s="116"/>
      <c r="D162" s="106" t="s">
        <v>71</v>
      </c>
      <c r="E162" s="117" t="s">
        <v>0</v>
      </c>
      <c r="F162" s="118" t="s">
        <v>73</v>
      </c>
      <c r="G162" s="116"/>
      <c r="H162" s="119">
        <v>8</v>
      </c>
      <c r="I162" s="120"/>
      <c r="J162" s="116"/>
      <c r="K162" s="116"/>
      <c r="L162" s="121"/>
      <c r="M162" s="122"/>
      <c r="N162" s="123"/>
      <c r="O162" s="123"/>
      <c r="P162" s="123"/>
      <c r="Q162" s="123"/>
      <c r="R162" s="123"/>
      <c r="S162" s="123"/>
      <c r="T162" s="124"/>
      <c r="AT162" s="125" t="s">
        <v>71</v>
      </c>
      <c r="AU162" s="125" t="s">
        <v>42</v>
      </c>
      <c r="AV162" s="7" t="s">
        <v>43</v>
      </c>
      <c r="AW162" s="7" t="s">
        <v>20</v>
      </c>
      <c r="AX162" s="7" t="s">
        <v>42</v>
      </c>
      <c r="AY162" s="125" t="s">
        <v>67</v>
      </c>
    </row>
    <row r="163" spans="2:65" s="1" customFormat="1" ht="16.5" customHeight="1">
      <c r="B163" s="16"/>
      <c r="C163" s="126" t="s">
        <v>124</v>
      </c>
      <c r="D163" s="126" t="s">
        <v>85</v>
      </c>
      <c r="E163" s="127" t="s">
        <v>169</v>
      </c>
      <c r="F163" s="128" t="s">
        <v>170</v>
      </c>
      <c r="G163" s="129" t="s">
        <v>68</v>
      </c>
      <c r="H163" s="130">
        <v>3</v>
      </c>
      <c r="I163" s="131"/>
      <c r="J163" s="132">
        <f>ROUND(I163*H163,2)</f>
        <v>0</v>
      </c>
      <c r="K163" s="128" t="s">
        <v>0</v>
      </c>
      <c r="L163" s="18"/>
      <c r="M163" s="133" t="s">
        <v>0</v>
      </c>
      <c r="N163" s="134" t="s">
        <v>28</v>
      </c>
      <c r="O163" s="25"/>
      <c r="P163" s="101">
        <f>O163*H163</f>
        <v>0</v>
      </c>
      <c r="Q163" s="101">
        <v>0</v>
      </c>
      <c r="R163" s="101">
        <f>Q163*H163</f>
        <v>0</v>
      </c>
      <c r="S163" s="101">
        <v>0</v>
      </c>
      <c r="T163" s="102">
        <f>S163*H163</f>
        <v>0</v>
      </c>
      <c r="AR163" s="8" t="s">
        <v>96</v>
      </c>
      <c r="AT163" s="8" t="s">
        <v>85</v>
      </c>
      <c r="AU163" s="8" t="s">
        <v>42</v>
      </c>
      <c r="AY163" s="8" t="s">
        <v>67</v>
      </c>
      <c r="BE163" s="103">
        <f>IF(N163="základní",J163,0)</f>
        <v>0</v>
      </c>
      <c r="BF163" s="103">
        <f>IF(N163="snížená",J163,0)</f>
        <v>0</v>
      </c>
      <c r="BG163" s="103">
        <f>IF(N163="zákl. přenesená",J163,0)</f>
        <v>0</v>
      </c>
      <c r="BH163" s="103">
        <f>IF(N163="sníž. přenesená",J163,0)</f>
        <v>0</v>
      </c>
      <c r="BI163" s="103">
        <f>IF(N163="nulová",J163,0)</f>
        <v>0</v>
      </c>
      <c r="BJ163" s="8" t="s">
        <v>42</v>
      </c>
      <c r="BK163" s="103">
        <f>ROUND(I163*H163,2)</f>
        <v>0</v>
      </c>
      <c r="BL163" s="8" t="s">
        <v>96</v>
      </c>
      <c r="BM163" s="8" t="s">
        <v>171</v>
      </c>
    </row>
    <row r="164" spans="2:65" s="6" customFormat="1" ht="11.25">
      <c r="B164" s="104"/>
      <c r="C164" s="105"/>
      <c r="D164" s="106" t="s">
        <v>71</v>
      </c>
      <c r="E164" s="107" t="s">
        <v>0</v>
      </c>
      <c r="F164" s="108" t="s">
        <v>72</v>
      </c>
      <c r="G164" s="105"/>
      <c r="H164" s="107" t="s">
        <v>0</v>
      </c>
      <c r="I164" s="109"/>
      <c r="J164" s="105"/>
      <c r="K164" s="105"/>
      <c r="L164" s="110"/>
      <c r="M164" s="111"/>
      <c r="N164" s="112"/>
      <c r="O164" s="112"/>
      <c r="P164" s="112"/>
      <c r="Q164" s="112"/>
      <c r="R164" s="112"/>
      <c r="S164" s="112"/>
      <c r="T164" s="113"/>
      <c r="AT164" s="114" t="s">
        <v>71</v>
      </c>
      <c r="AU164" s="114" t="s">
        <v>42</v>
      </c>
      <c r="AV164" s="6" t="s">
        <v>42</v>
      </c>
      <c r="AW164" s="6" t="s">
        <v>20</v>
      </c>
      <c r="AX164" s="6" t="s">
        <v>40</v>
      </c>
      <c r="AY164" s="114" t="s">
        <v>67</v>
      </c>
    </row>
    <row r="165" spans="2:65" s="7" customFormat="1" ht="11.25">
      <c r="B165" s="115"/>
      <c r="C165" s="116"/>
      <c r="D165" s="106" t="s">
        <v>71</v>
      </c>
      <c r="E165" s="117" t="s">
        <v>0</v>
      </c>
      <c r="F165" s="118" t="s">
        <v>74</v>
      </c>
      <c r="G165" s="116"/>
      <c r="H165" s="119">
        <v>3</v>
      </c>
      <c r="I165" s="120"/>
      <c r="J165" s="116"/>
      <c r="K165" s="116"/>
      <c r="L165" s="121"/>
      <c r="M165" s="122"/>
      <c r="N165" s="123"/>
      <c r="O165" s="123"/>
      <c r="P165" s="123"/>
      <c r="Q165" s="123"/>
      <c r="R165" s="123"/>
      <c r="S165" s="123"/>
      <c r="T165" s="124"/>
      <c r="AT165" s="125" t="s">
        <v>71</v>
      </c>
      <c r="AU165" s="125" t="s">
        <v>42</v>
      </c>
      <c r="AV165" s="7" t="s">
        <v>43</v>
      </c>
      <c r="AW165" s="7" t="s">
        <v>20</v>
      </c>
      <c r="AX165" s="7" t="s">
        <v>42</v>
      </c>
      <c r="AY165" s="125" t="s">
        <v>67</v>
      </c>
    </row>
    <row r="166" spans="2:65" s="1" customFormat="1" ht="16.5" customHeight="1">
      <c r="B166" s="16"/>
      <c r="C166" s="126" t="s">
        <v>172</v>
      </c>
      <c r="D166" s="126" t="s">
        <v>85</v>
      </c>
      <c r="E166" s="127" t="s">
        <v>173</v>
      </c>
      <c r="F166" s="128" t="s">
        <v>174</v>
      </c>
      <c r="G166" s="129" t="s">
        <v>68</v>
      </c>
      <c r="H166" s="130">
        <v>16</v>
      </c>
      <c r="I166" s="131"/>
      <c r="J166" s="132">
        <f>ROUND(I166*H166,2)</f>
        <v>0</v>
      </c>
      <c r="K166" s="128" t="s">
        <v>0</v>
      </c>
      <c r="L166" s="18"/>
      <c r="M166" s="133" t="s">
        <v>0</v>
      </c>
      <c r="N166" s="134" t="s">
        <v>28</v>
      </c>
      <c r="O166" s="25"/>
      <c r="P166" s="101">
        <f>O166*H166</f>
        <v>0</v>
      </c>
      <c r="Q166" s="101">
        <v>0</v>
      </c>
      <c r="R166" s="101">
        <f>Q166*H166</f>
        <v>0</v>
      </c>
      <c r="S166" s="101">
        <v>0</v>
      </c>
      <c r="T166" s="102">
        <f>S166*H166</f>
        <v>0</v>
      </c>
      <c r="AR166" s="8" t="s">
        <v>96</v>
      </c>
      <c r="AT166" s="8" t="s">
        <v>85</v>
      </c>
      <c r="AU166" s="8" t="s">
        <v>42</v>
      </c>
      <c r="AY166" s="8" t="s">
        <v>67</v>
      </c>
      <c r="BE166" s="103">
        <f>IF(N166="základní",J166,0)</f>
        <v>0</v>
      </c>
      <c r="BF166" s="103">
        <f>IF(N166="snížená",J166,0)</f>
        <v>0</v>
      </c>
      <c r="BG166" s="103">
        <f>IF(N166="zákl. přenesená",J166,0)</f>
        <v>0</v>
      </c>
      <c r="BH166" s="103">
        <f>IF(N166="sníž. přenesená",J166,0)</f>
        <v>0</v>
      </c>
      <c r="BI166" s="103">
        <f>IF(N166="nulová",J166,0)</f>
        <v>0</v>
      </c>
      <c r="BJ166" s="8" t="s">
        <v>42</v>
      </c>
      <c r="BK166" s="103">
        <f>ROUND(I166*H166,2)</f>
        <v>0</v>
      </c>
      <c r="BL166" s="8" t="s">
        <v>96</v>
      </c>
      <c r="BM166" s="8" t="s">
        <v>175</v>
      </c>
    </row>
    <row r="167" spans="2:65" s="6" customFormat="1" ht="11.25">
      <c r="B167" s="104"/>
      <c r="C167" s="105"/>
      <c r="D167" s="106" t="s">
        <v>71</v>
      </c>
      <c r="E167" s="107" t="s">
        <v>0</v>
      </c>
      <c r="F167" s="108" t="s">
        <v>72</v>
      </c>
      <c r="G167" s="105"/>
      <c r="H167" s="107" t="s">
        <v>0</v>
      </c>
      <c r="I167" s="109"/>
      <c r="J167" s="105"/>
      <c r="K167" s="105"/>
      <c r="L167" s="110"/>
      <c r="M167" s="111"/>
      <c r="N167" s="112"/>
      <c r="O167" s="112"/>
      <c r="P167" s="112"/>
      <c r="Q167" s="112"/>
      <c r="R167" s="112"/>
      <c r="S167" s="112"/>
      <c r="T167" s="113"/>
      <c r="AT167" s="114" t="s">
        <v>71</v>
      </c>
      <c r="AU167" s="114" t="s">
        <v>42</v>
      </c>
      <c r="AV167" s="6" t="s">
        <v>42</v>
      </c>
      <c r="AW167" s="6" t="s">
        <v>20</v>
      </c>
      <c r="AX167" s="6" t="s">
        <v>40</v>
      </c>
      <c r="AY167" s="114" t="s">
        <v>67</v>
      </c>
    </row>
    <row r="168" spans="2:65" s="7" customFormat="1" ht="11.25">
      <c r="B168" s="115"/>
      <c r="C168" s="116"/>
      <c r="D168" s="106" t="s">
        <v>71</v>
      </c>
      <c r="E168" s="117" t="s">
        <v>0</v>
      </c>
      <c r="F168" s="118" t="s">
        <v>70</v>
      </c>
      <c r="G168" s="116"/>
      <c r="H168" s="119">
        <v>16</v>
      </c>
      <c r="I168" s="120"/>
      <c r="J168" s="116"/>
      <c r="K168" s="116"/>
      <c r="L168" s="121"/>
      <c r="M168" s="135"/>
      <c r="N168" s="136"/>
      <c r="O168" s="136"/>
      <c r="P168" s="136"/>
      <c r="Q168" s="136"/>
      <c r="R168" s="136"/>
      <c r="S168" s="136"/>
      <c r="T168" s="137"/>
      <c r="AT168" s="125" t="s">
        <v>71</v>
      </c>
      <c r="AU168" s="125" t="s">
        <v>42</v>
      </c>
      <c r="AV168" s="7" t="s">
        <v>43</v>
      </c>
      <c r="AW168" s="7" t="s">
        <v>20</v>
      </c>
      <c r="AX168" s="7" t="s">
        <v>42</v>
      </c>
      <c r="AY168" s="125" t="s">
        <v>67</v>
      </c>
    </row>
    <row r="169" spans="2:65" s="1" customFormat="1" ht="6.95" customHeight="1">
      <c r="B169" s="19"/>
      <c r="C169" s="20"/>
      <c r="D169" s="20"/>
      <c r="E169" s="20"/>
      <c r="F169" s="20"/>
      <c r="G169" s="20"/>
      <c r="H169" s="20"/>
      <c r="I169" s="61"/>
      <c r="J169" s="20"/>
      <c r="K169" s="20"/>
      <c r="L169" s="18"/>
    </row>
  </sheetData>
  <sheetProtection algorithmName="SHA-512" hashValue="DpVpI1peCdAfhiLneOprzmBpDFbPuer/I933aZ/ZjwOAfODC+JxNjB8wfpoJg3nI1JF5TO+i0FRIGntW5O54OQ==" saltValue="Wn9SvB23XkJtcYuyNoulGgN7v28gkyqZ8aVIV432zknw05nbJjz2nfpEeie5nNTucV+xh10RIkGSfaz+O0HUMQ==" spinCount="100000" sheet="1" objects="1" scenarios="1" formatColumns="0" formatRows="0" autoFilter="0"/>
  <autoFilter ref="C79:K168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109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33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38"/>
      <c r="M2" s="138"/>
      <c r="N2" s="138"/>
      <c r="O2" s="138"/>
      <c r="P2" s="138"/>
      <c r="Q2" s="138"/>
      <c r="R2" s="138"/>
      <c r="S2" s="138"/>
      <c r="T2" s="138"/>
      <c r="U2" s="138"/>
      <c r="V2" s="138"/>
      <c r="AT2" s="8" t="s">
        <v>45</v>
      </c>
    </row>
    <row r="3" spans="2:46" ht="6.95" hidden="1" customHeight="1">
      <c r="B3" s="34"/>
      <c r="C3" s="35"/>
      <c r="D3" s="35"/>
      <c r="E3" s="35"/>
      <c r="F3" s="35"/>
      <c r="G3" s="35"/>
      <c r="H3" s="35"/>
      <c r="I3" s="36"/>
      <c r="J3" s="35"/>
      <c r="K3" s="35"/>
      <c r="L3" s="9"/>
      <c r="AT3" s="8" t="s">
        <v>43</v>
      </c>
    </row>
    <row r="4" spans="2:46" ht="24.95" hidden="1" customHeight="1">
      <c r="B4" s="9"/>
      <c r="D4" s="37" t="s">
        <v>46</v>
      </c>
      <c r="L4" s="9"/>
      <c r="M4" s="11" t="s">
        <v>4</v>
      </c>
      <c r="AT4" s="8" t="s">
        <v>1</v>
      </c>
    </row>
    <row r="5" spans="2:46" ht="6.95" hidden="1" customHeight="1">
      <c r="B5" s="9"/>
      <c r="L5" s="9"/>
    </row>
    <row r="6" spans="2:46" ht="12" hidden="1" customHeight="1">
      <c r="B6" s="9"/>
      <c r="D6" s="38" t="s">
        <v>5</v>
      </c>
      <c r="L6" s="9"/>
    </row>
    <row r="7" spans="2:46" ht="16.5" hidden="1" customHeight="1">
      <c r="B7" s="9"/>
      <c r="E7" s="141" t="e">
        <f>#REF!</f>
        <v>#REF!</v>
      </c>
      <c r="F7" s="142"/>
      <c r="G7" s="142"/>
      <c r="H7" s="142"/>
      <c r="L7" s="9"/>
    </row>
    <row r="8" spans="2:46" s="1" customFormat="1" ht="12" hidden="1" customHeight="1">
      <c r="B8" s="18"/>
      <c r="D8" s="38" t="s">
        <v>47</v>
      </c>
      <c r="I8" s="39"/>
      <c r="L8" s="18"/>
    </row>
    <row r="9" spans="2:46" s="1" customFormat="1" ht="36.950000000000003" hidden="1" customHeight="1">
      <c r="B9" s="18"/>
      <c r="E9" s="143" t="s">
        <v>176</v>
      </c>
      <c r="F9" s="144"/>
      <c r="G9" s="144"/>
      <c r="H9" s="144"/>
      <c r="I9" s="39"/>
      <c r="L9" s="18"/>
    </row>
    <row r="10" spans="2:46" s="1" customFormat="1" ht="11.25" hidden="1">
      <c r="B10" s="18"/>
      <c r="I10" s="39"/>
      <c r="L10" s="18"/>
    </row>
    <row r="11" spans="2:46" s="1" customFormat="1" ht="12" hidden="1" customHeight="1">
      <c r="B11" s="18"/>
      <c r="D11" s="38" t="s">
        <v>6</v>
      </c>
      <c r="F11" s="8" t="s">
        <v>7</v>
      </c>
      <c r="I11" s="40" t="s">
        <v>8</v>
      </c>
      <c r="J11" s="8" t="s">
        <v>9</v>
      </c>
      <c r="L11" s="18"/>
    </row>
    <row r="12" spans="2:46" s="1" customFormat="1" ht="12" hidden="1" customHeight="1">
      <c r="B12" s="18"/>
      <c r="D12" s="38" t="s">
        <v>10</v>
      </c>
      <c r="F12" s="8" t="s">
        <v>11</v>
      </c>
      <c r="I12" s="40" t="s">
        <v>12</v>
      </c>
      <c r="J12" s="41" t="e">
        <f>#REF!</f>
        <v>#REF!</v>
      </c>
      <c r="L12" s="18"/>
    </row>
    <row r="13" spans="2:46" s="1" customFormat="1" ht="10.9" hidden="1" customHeight="1">
      <c r="B13" s="18"/>
      <c r="I13" s="39"/>
      <c r="L13" s="18"/>
    </row>
    <row r="14" spans="2:46" s="1" customFormat="1" ht="12" hidden="1" customHeight="1">
      <c r="B14" s="18"/>
      <c r="D14" s="38" t="s">
        <v>13</v>
      </c>
      <c r="I14" s="40" t="s">
        <v>14</v>
      </c>
      <c r="J14" s="8" t="s">
        <v>0</v>
      </c>
      <c r="L14" s="18"/>
    </row>
    <row r="15" spans="2:46" s="1" customFormat="1" ht="18" hidden="1" customHeight="1">
      <c r="B15" s="18"/>
      <c r="E15" s="8" t="s">
        <v>15</v>
      </c>
      <c r="I15" s="40" t="s">
        <v>16</v>
      </c>
      <c r="J15" s="8" t="s">
        <v>0</v>
      </c>
      <c r="L15" s="18"/>
    </row>
    <row r="16" spans="2:46" s="1" customFormat="1" ht="6.95" hidden="1" customHeight="1">
      <c r="B16" s="18"/>
      <c r="I16" s="39"/>
      <c r="L16" s="18"/>
    </row>
    <row r="17" spans="2:12" s="1" customFormat="1" ht="12" hidden="1" customHeight="1">
      <c r="B17" s="18"/>
      <c r="D17" s="38" t="s">
        <v>17</v>
      </c>
      <c r="I17" s="40" t="s">
        <v>14</v>
      </c>
      <c r="J17" s="14" t="e">
        <f>#REF!</f>
        <v>#REF!</v>
      </c>
      <c r="L17" s="18"/>
    </row>
    <row r="18" spans="2:12" s="1" customFormat="1" ht="18" hidden="1" customHeight="1">
      <c r="B18" s="18"/>
      <c r="E18" s="145" t="e">
        <f>#REF!</f>
        <v>#REF!</v>
      </c>
      <c r="F18" s="146"/>
      <c r="G18" s="146"/>
      <c r="H18" s="146"/>
      <c r="I18" s="40" t="s">
        <v>16</v>
      </c>
      <c r="J18" s="14" t="e">
        <f>#REF!</f>
        <v>#REF!</v>
      </c>
      <c r="L18" s="18"/>
    </row>
    <row r="19" spans="2:12" s="1" customFormat="1" ht="6.95" hidden="1" customHeight="1">
      <c r="B19" s="18"/>
      <c r="I19" s="39"/>
      <c r="L19" s="18"/>
    </row>
    <row r="20" spans="2:12" s="1" customFormat="1" ht="12" hidden="1" customHeight="1">
      <c r="B20" s="18"/>
      <c r="D20" s="38" t="s">
        <v>18</v>
      </c>
      <c r="I20" s="40" t="s">
        <v>14</v>
      </c>
      <c r="J20" s="8" t="s">
        <v>0</v>
      </c>
      <c r="L20" s="18"/>
    </row>
    <row r="21" spans="2:12" s="1" customFormat="1" ht="18" hidden="1" customHeight="1">
      <c r="B21" s="18"/>
      <c r="E21" s="8" t="s">
        <v>19</v>
      </c>
      <c r="I21" s="40" t="s">
        <v>16</v>
      </c>
      <c r="J21" s="8" t="s">
        <v>0</v>
      </c>
      <c r="L21" s="18"/>
    </row>
    <row r="22" spans="2:12" s="1" customFormat="1" ht="6.95" hidden="1" customHeight="1">
      <c r="B22" s="18"/>
      <c r="I22" s="39"/>
      <c r="L22" s="18"/>
    </row>
    <row r="23" spans="2:12" s="1" customFormat="1" ht="12" hidden="1" customHeight="1">
      <c r="B23" s="18"/>
      <c r="D23" s="38" t="s">
        <v>21</v>
      </c>
      <c r="I23" s="40" t="s">
        <v>14</v>
      </c>
      <c r="J23" s="8" t="s">
        <v>0</v>
      </c>
      <c r="L23" s="18"/>
    </row>
    <row r="24" spans="2:12" s="1" customFormat="1" ht="18" hidden="1" customHeight="1">
      <c r="B24" s="18"/>
      <c r="E24" s="8" t="s">
        <v>91</v>
      </c>
      <c r="I24" s="40" t="s">
        <v>16</v>
      </c>
      <c r="J24" s="8" t="s">
        <v>0</v>
      </c>
      <c r="L24" s="18"/>
    </row>
    <row r="25" spans="2:12" s="1" customFormat="1" ht="6.95" hidden="1" customHeight="1">
      <c r="B25" s="18"/>
      <c r="I25" s="39"/>
      <c r="L25" s="18"/>
    </row>
    <row r="26" spans="2:12" s="1" customFormat="1" ht="12" hidden="1" customHeight="1">
      <c r="B26" s="18"/>
      <c r="D26" s="38" t="s">
        <v>22</v>
      </c>
      <c r="I26" s="39"/>
      <c r="L26" s="18"/>
    </row>
    <row r="27" spans="2:12" s="2" customFormat="1" ht="16.5" hidden="1" customHeight="1">
      <c r="B27" s="42"/>
      <c r="E27" s="147" t="s">
        <v>0</v>
      </c>
      <c r="F27" s="147"/>
      <c r="G27" s="147"/>
      <c r="H27" s="147"/>
      <c r="I27" s="43"/>
      <c r="L27" s="42"/>
    </row>
    <row r="28" spans="2:12" s="1" customFormat="1" ht="6.95" hidden="1" customHeight="1">
      <c r="B28" s="18"/>
      <c r="I28" s="39"/>
      <c r="L28" s="18"/>
    </row>
    <row r="29" spans="2:12" s="1" customFormat="1" ht="6.95" hidden="1" customHeight="1">
      <c r="B29" s="18"/>
      <c r="D29" s="24"/>
      <c r="E29" s="24"/>
      <c r="F29" s="24"/>
      <c r="G29" s="24"/>
      <c r="H29" s="24"/>
      <c r="I29" s="44"/>
      <c r="J29" s="24"/>
      <c r="K29" s="24"/>
      <c r="L29" s="18"/>
    </row>
    <row r="30" spans="2:12" s="1" customFormat="1" ht="25.35" hidden="1" customHeight="1">
      <c r="B30" s="18"/>
      <c r="D30" s="45" t="s">
        <v>23</v>
      </c>
      <c r="I30" s="39"/>
      <c r="J30" s="46">
        <f>ROUND(J80, 2)</f>
        <v>0</v>
      </c>
      <c r="L30" s="18"/>
    </row>
    <row r="31" spans="2:12" s="1" customFormat="1" ht="6.95" hidden="1" customHeight="1">
      <c r="B31" s="18"/>
      <c r="D31" s="24"/>
      <c r="E31" s="24"/>
      <c r="F31" s="24"/>
      <c r="G31" s="24"/>
      <c r="H31" s="24"/>
      <c r="I31" s="44"/>
      <c r="J31" s="24"/>
      <c r="K31" s="24"/>
      <c r="L31" s="18"/>
    </row>
    <row r="32" spans="2:12" s="1" customFormat="1" ht="14.45" hidden="1" customHeight="1">
      <c r="B32" s="18"/>
      <c r="F32" s="47" t="s">
        <v>25</v>
      </c>
      <c r="I32" s="48" t="s">
        <v>24</v>
      </c>
      <c r="J32" s="47" t="s">
        <v>26</v>
      </c>
      <c r="L32" s="18"/>
    </row>
    <row r="33" spans="2:12" s="1" customFormat="1" ht="14.45" hidden="1" customHeight="1">
      <c r="B33" s="18"/>
      <c r="D33" s="38" t="s">
        <v>27</v>
      </c>
      <c r="E33" s="38" t="s">
        <v>28</v>
      </c>
      <c r="F33" s="49">
        <f>ROUND((SUM(BE80:BE108)),  2)</f>
        <v>0</v>
      </c>
      <c r="I33" s="50">
        <v>0.21</v>
      </c>
      <c r="J33" s="49">
        <f>ROUND(((SUM(BE80:BE108))*I33),  2)</f>
        <v>0</v>
      </c>
      <c r="L33" s="18"/>
    </row>
    <row r="34" spans="2:12" s="1" customFormat="1" ht="14.45" hidden="1" customHeight="1">
      <c r="B34" s="18"/>
      <c r="E34" s="38" t="s">
        <v>29</v>
      </c>
      <c r="F34" s="49">
        <f>ROUND((SUM(BF80:BF108)),  2)</f>
        <v>0</v>
      </c>
      <c r="I34" s="50">
        <v>0.15</v>
      </c>
      <c r="J34" s="49">
        <f>ROUND(((SUM(BF80:BF108))*I34),  2)</f>
        <v>0</v>
      </c>
      <c r="L34" s="18"/>
    </row>
    <row r="35" spans="2:12" s="1" customFormat="1" ht="14.45" hidden="1" customHeight="1">
      <c r="B35" s="18"/>
      <c r="E35" s="38" t="s">
        <v>30</v>
      </c>
      <c r="F35" s="49">
        <f>ROUND((SUM(BG80:BG108)),  2)</f>
        <v>0</v>
      </c>
      <c r="I35" s="50">
        <v>0.21</v>
      </c>
      <c r="J35" s="49">
        <f>0</f>
        <v>0</v>
      </c>
      <c r="L35" s="18"/>
    </row>
    <row r="36" spans="2:12" s="1" customFormat="1" ht="14.45" hidden="1" customHeight="1">
      <c r="B36" s="18"/>
      <c r="E36" s="38" t="s">
        <v>31</v>
      </c>
      <c r="F36" s="49">
        <f>ROUND((SUM(BH80:BH108)),  2)</f>
        <v>0</v>
      </c>
      <c r="I36" s="50">
        <v>0.15</v>
      </c>
      <c r="J36" s="49">
        <f>0</f>
        <v>0</v>
      </c>
      <c r="L36" s="18"/>
    </row>
    <row r="37" spans="2:12" s="1" customFormat="1" ht="14.45" hidden="1" customHeight="1">
      <c r="B37" s="18"/>
      <c r="E37" s="38" t="s">
        <v>32</v>
      </c>
      <c r="F37" s="49">
        <f>ROUND((SUM(BI80:BI108)),  2)</f>
        <v>0</v>
      </c>
      <c r="I37" s="50">
        <v>0</v>
      </c>
      <c r="J37" s="49">
        <f>0</f>
        <v>0</v>
      </c>
      <c r="L37" s="18"/>
    </row>
    <row r="38" spans="2:12" s="1" customFormat="1" ht="6.95" hidden="1" customHeight="1">
      <c r="B38" s="18"/>
      <c r="I38" s="39"/>
      <c r="L38" s="18"/>
    </row>
    <row r="39" spans="2:12" s="1" customFormat="1" ht="25.35" hidden="1" customHeight="1">
      <c r="B39" s="18"/>
      <c r="C39" s="51"/>
      <c r="D39" s="52" t="s">
        <v>33</v>
      </c>
      <c r="E39" s="53"/>
      <c r="F39" s="53"/>
      <c r="G39" s="54" t="s">
        <v>34</v>
      </c>
      <c r="H39" s="55" t="s">
        <v>35</v>
      </c>
      <c r="I39" s="56"/>
      <c r="J39" s="57">
        <f>SUM(J30:J37)</f>
        <v>0</v>
      </c>
      <c r="K39" s="58"/>
      <c r="L39" s="18"/>
    </row>
    <row r="40" spans="2:12" s="1" customFormat="1" ht="14.45" hidden="1" customHeight="1">
      <c r="B40" s="59"/>
      <c r="C40" s="60"/>
      <c r="D40" s="60"/>
      <c r="E40" s="60"/>
      <c r="F40" s="60"/>
      <c r="G40" s="60"/>
      <c r="H40" s="60"/>
      <c r="I40" s="61"/>
      <c r="J40" s="60"/>
      <c r="K40" s="60"/>
      <c r="L40" s="18"/>
    </row>
    <row r="41" spans="2:12" ht="11.25" hidden="1"/>
    <row r="42" spans="2:12" ht="11.25" hidden="1"/>
    <row r="43" spans="2:12" ht="11.25" hidden="1"/>
    <row r="44" spans="2:12" s="1" customFormat="1" ht="6.95" customHeight="1">
      <c r="B44" s="62"/>
      <c r="C44" s="63"/>
      <c r="D44" s="63"/>
      <c r="E44" s="63"/>
      <c r="F44" s="63"/>
      <c r="G44" s="63"/>
      <c r="H44" s="63"/>
      <c r="I44" s="64"/>
      <c r="J44" s="63"/>
      <c r="K44" s="63"/>
      <c r="L44" s="18"/>
    </row>
    <row r="45" spans="2:12" s="1" customFormat="1" ht="24.95" customHeight="1">
      <c r="B45" s="16"/>
      <c r="C45" s="10" t="s">
        <v>48</v>
      </c>
      <c r="D45" s="17"/>
      <c r="E45" s="17"/>
      <c r="F45" s="17"/>
      <c r="G45" s="17"/>
      <c r="H45" s="17"/>
      <c r="I45" s="39"/>
      <c r="J45" s="17"/>
      <c r="K45" s="17"/>
      <c r="L45" s="18"/>
    </row>
    <row r="46" spans="2:12" s="1" customFormat="1" ht="6.95" customHeight="1">
      <c r="B46" s="16"/>
      <c r="C46" s="17"/>
      <c r="D46" s="17"/>
      <c r="E46" s="17"/>
      <c r="F46" s="17"/>
      <c r="G46" s="17"/>
      <c r="H46" s="17"/>
      <c r="I46" s="39"/>
      <c r="J46" s="17"/>
      <c r="K46" s="17"/>
      <c r="L46" s="18"/>
    </row>
    <row r="47" spans="2:12" s="1" customFormat="1" ht="12" customHeight="1">
      <c r="B47" s="16"/>
      <c r="C47" s="13" t="s">
        <v>5</v>
      </c>
      <c r="D47" s="17"/>
      <c r="E47" s="17"/>
      <c r="F47" s="17"/>
      <c r="G47" s="17"/>
      <c r="H47" s="17"/>
      <c r="I47" s="39"/>
      <c r="J47" s="17"/>
      <c r="K47" s="17"/>
      <c r="L47" s="18"/>
    </row>
    <row r="48" spans="2:12" s="1" customFormat="1" ht="16.5" customHeight="1">
      <c r="B48" s="16"/>
      <c r="C48" s="17"/>
      <c r="D48" s="17"/>
      <c r="E48" s="148" t="e">
        <f>E7</f>
        <v>#REF!</v>
      </c>
      <c r="F48" s="149"/>
      <c r="G48" s="149"/>
      <c r="H48" s="149"/>
      <c r="I48" s="39"/>
      <c r="J48" s="17"/>
      <c r="K48" s="17"/>
      <c r="L48" s="18"/>
    </row>
    <row r="49" spans="2:47" s="1" customFormat="1" ht="12" customHeight="1">
      <c r="B49" s="16"/>
      <c r="C49" s="13" t="s">
        <v>47</v>
      </c>
      <c r="D49" s="17"/>
      <c r="E49" s="17"/>
      <c r="F49" s="17"/>
      <c r="G49" s="17"/>
      <c r="H49" s="17"/>
      <c r="I49" s="39"/>
      <c r="J49" s="17"/>
      <c r="K49" s="17"/>
      <c r="L49" s="18"/>
    </row>
    <row r="50" spans="2:47" s="1" customFormat="1" ht="16.5" customHeight="1">
      <c r="B50" s="16"/>
      <c r="C50" s="17"/>
      <c r="D50" s="17"/>
      <c r="E50" s="140" t="str">
        <f>E9</f>
        <v>C - Pomůcky - zeměpis</v>
      </c>
      <c r="F50" s="139"/>
      <c r="G50" s="139"/>
      <c r="H50" s="139"/>
      <c r="I50" s="39"/>
      <c r="J50" s="17"/>
      <c r="K50" s="17"/>
      <c r="L50" s="18"/>
    </row>
    <row r="51" spans="2:47" s="1" customFormat="1" ht="6.95" customHeight="1">
      <c r="B51" s="16"/>
      <c r="C51" s="17"/>
      <c r="D51" s="17"/>
      <c r="E51" s="17"/>
      <c r="F51" s="17"/>
      <c r="G51" s="17"/>
      <c r="H51" s="17"/>
      <c r="I51" s="39"/>
      <c r="J51" s="17"/>
      <c r="K51" s="17"/>
      <c r="L51" s="18"/>
    </row>
    <row r="52" spans="2:47" s="1" customFormat="1" ht="12" customHeight="1">
      <c r="B52" s="16"/>
      <c r="C52" s="13" t="s">
        <v>10</v>
      </c>
      <c r="D52" s="17"/>
      <c r="E52" s="17"/>
      <c r="F52" s="12" t="str">
        <f>F12</f>
        <v>Karlovy Vary</v>
      </c>
      <c r="G52" s="17"/>
      <c r="H52" s="17"/>
      <c r="I52" s="40" t="s">
        <v>12</v>
      </c>
      <c r="J52" s="23" t="e">
        <f>IF(J12="","",J12)</f>
        <v>#REF!</v>
      </c>
      <c r="K52" s="17"/>
      <c r="L52" s="18"/>
    </row>
    <row r="53" spans="2:47" s="1" customFormat="1" ht="6.95" customHeight="1">
      <c r="B53" s="16"/>
      <c r="C53" s="17"/>
      <c r="D53" s="17"/>
      <c r="E53" s="17"/>
      <c r="F53" s="17"/>
      <c r="G53" s="17"/>
      <c r="H53" s="17"/>
      <c r="I53" s="39"/>
      <c r="J53" s="17"/>
      <c r="K53" s="17"/>
      <c r="L53" s="18"/>
    </row>
    <row r="54" spans="2:47" s="1" customFormat="1" ht="24.95" customHeight="1">
      <c r="B54" s="16"/>
      <c r="C54" s="13" t="s">
        <v>13</v>
      </c>
      <c r="D54" s="17"/>
      <c r="E54" s="17"/>
      <c r="F54" s="12" t="str">
        <f>E15</f>
        <v>Statutární město Karlovy Vary</v>
      </c>
      <c r="G54" s="17"/>
      <c r="H54" s="17"/>
      <c r="I54" s="40" t="s">
        <v>18</v>
      </c>
      <c r="J54" s="15" t="str">
        <f>E21</f>
        <v>BPO spol. s r.o.,Lidická 1239,36317 OSTROV</v>
      </c>
      <c r="K54" s="17"/>
      <c r="L54" s="18"/>
    </row>
    <row r="55" spans="2:47" s="1" customFormat="1" ht="13.7" customHeight="1">
      <c r="B55" s="16"/>
      <c r="C55" s="13" t="s">
        <v>17</v>
      </c>
      <c r="D55" s="17"/>
      <c r="E55" s="17"/>
      <c r="F55" s="12" t="e">
        <f>IF(E18="","",E18)</f>
        <v>#REF!</v>
      </c>
      <c r="G55" s="17"/>
      <c r="H55" s="17"/>
      <c r="I55" s="40" t="s">
        <v>21</v>
      </c>
      <c r="J55" s="15" t="str">
        <f>E24</f>
        <v>Tomanová Ing</v>
      </c>
      <c r="K55" s="17"/>
      <c r="L55" s="18"/>
    </row>
    <row r="56" spans="2:47" s="1" customFormat="1" ht="10.35" customHeight="1">
      <c r="B56" s="16"/>
      <c r="C56" s="17"/>
      <c r="D56" s="17"/>
      <c r="E56" s="17"/>
      <c r="F56" s="17"/>
      <c r="G56" s="17"/>
      <c r="H56" s="17"/>
      <c r="I56" s="39"/>
      <c r="J56" s="17"/>
      <c r="K56" s="17"/>
      <c r="L56" s="18"/>
    </row>
    <row r="57" spans="2:47" s="1" customFormat="1" ht="29.25" customHeight="1">
      <c r="B57" s="16"/>
      <c r="C57" s="65" t="s">
        <v>49</v>
      </c>
      <c r="D57" s="66"/>
      <c r="E57" s="66"/>
      <c r="F57" s="66"/>
      <c r="G57" s="66"/>
      <c r="H57" s="66"/>
      <c r="I57" s="67"/>
      <c r="J57" s="68" t="s">
        <v>50</v>
      </c>
      <c r="K57" s="66"/>
      <c r="L57" s="18"/>
    </row>
    <row r="58" spans="2:47" s="1" customFormat="1" ht="10.35" customHeight="1">
      <c r="B58" s="16"/>
      <c r="C58" s="17"/>
      <c r="D58" s="17"/>
      <c r="E58" s="17"/>
      <c r="F58" s="17"/>
      <c r="G58" s="17"/>
      <c r="H58" s="17"/>
      <c r="I58" s="39"/>
      <c r="J58" s="17"/>
      <c r="K58" s="17"/>
      <c r="L58" s="18"/>
    </row>
    <row r="59" spans="2:47" s="1" customFormat="1" ht="22.9" customHeight="1">
      <c r="B59" s="16"/>
      <c r="C59" s="69" t="s">
        <v>51</v>
      </c>
      <c r="D59" s="17"/>
      <c r="E59" s="17"/>
      <c r="F59" s="17"/>
      <c r="G59" s="17"/>
      <c r="H59" s="17"/>
      <c r="I59" s="39"/>
      <c r="J59" s="32">
        <f>J80</f>
        <v>0</v>
      </c>
      <c r="K59" s="17"/>
      <c r="L59" s="18"/>
      <c r="AU59" s="8" t="s">
        <v>52</v>
      </c>
    </row>
    <row r="60" spans="2:47" s="3" customFormat="1" ht="24.95" customHeight="1">
      <c r="B60" s="70"/>
      <c r="C60" s="71"/>
      <c r="D60" s="72" t="s">
        <v>177</v>
      </c>
      <c r="E60" s="73"/>
      <c r="F60" s="73"/>
      <c r="G60" s="73"/>
      <c r="H60" s="73"/>
      <c r="I60" s="74"/>
      <c r="J60" s="75">
        <f>J81</f>
        <v>0</v>
      </c>
      <c r="K60" s="71"/>
      <c r="L60" s="76"/>
    </row>
    <row r="61" spans="2:47" s="1" customFormat="1" ht="21.75" customHeight="1">
      <c r="B61" s="16"/>
      <c r="C61" s="17"/>
      <c r="D61" s="17"/>
      <c r="E61" s="17"/>
      <c r="F61" s="17"/>
      <c r="G61" s="17"/>
      <c r="H61" s="17"/>
      <c r="I61" s="39"/>
      <c r="J61" s="17"/>
      <c r="K61" s="17"/>
      <c r="L61" s="18"/>
    </row>
    <row r="62" spans="2:47" s="1" customFormat="1" ht="6.95" customHeight="1">
      <c r="B62" s="19"/>
      <c r="C62" s="20"/>
      <c r="D62" s="20"/>
      <c r="E62" s="20"/>
      <c r="F62" s="20"/>
      <c r="G62" s="20"/>
      <c r="H62" s="20"/>
      <c r="I62" s="61"/>
      <c r="J62" s="20"/>
      <c r="K62" s="20"/>
      <c r="L62" s="18"/>
    </row>
    <row r="66" spans="2:63" s="1" customFormat="1" ht="6.95" customHeight="1">
      <c r="B66" s="21"/>
      <c r="C66" s="22"/>
      <c r="D66" s="22"/>
      <c r="E66" s="22"/>
      <c r="F66" s="22"/>
      <c r="G66" s="22"/>
      <c r="H66" s="22"/>
      <c r="I66" s="64"/>
      <c r="J66" s="22"/>
      <c r="K66" s="22"/>
      <c r="L66" s="18"/>
    </row>
    <row r="67" spans="2:63" s="1" customFormat="1" ht="24.95" customHeight="1">
      <c r="B67" s="16"/>
      <c r="C67" s="10" t="s">
        <v>53</v>
      </c>
      <c r="D67" s="17"/>
      <c r="E67" s="17"/>
      <c r="F67" s="17"/>
      <c r="G67" s="17"/>
      <c r="H67" s="17"/>
      <c r="I67" s="39"/>
      <c r="J67" s="17"/>
      <c r="K67" s="17"/>
      <c r="L67" s="18"/>
    </row>
    <row r="68" spans="2:63" s="1" customFormat="1" ht="6.95" customHeight="1">
      <c r="B68" s="16"/>
      <c r="C68" s="17"/>
      <c r="D68" s="17"/>
      <c r="E68" s="17"/>
      <c r="F68" s="17"/>
      <c r="G68" s="17"/>
      <c r="H68" s="17"/>
      <c r="I68" s="39"/>
      <c r="J68" s="17"/>
      <c r="K68" s="17"/>
      <c r="L68" s="18"/>
    </row>
    <row r="69" spans="2:63" s="1" customFormat="1" ht="12" customHeight="1">
      <c r="B69" s="16"/>
      <c r="C69" s="13" t="s">
        <v>5</v>
      </c>
      <c r="D69" s="17"/>
      <c r="E69" s="17"/>
      <c r="F69" s="17"/>
      <c r="G69" s="17"/>
      <c r="H69" s="17"/>
      <c r="I69" s="39"/>
      <c r="J69" s="17"/>
      <c r="K69" s="17"/>
      <c r="L69" s="18"/>
    </row>
    <row r="70" spans="2:63" s="1" customFormat="1" ht="16.5" customHeight="1">
      <c r="B70" s="16"/>
      <c r="C70" s="17"/>
      <c r="D70" s="17"/>
      <c r="E70" s="148" t="e">
        <f>E7</f>
        <v>#REF!</v>
      </c>
      <c r="F70" s="149"/>
      <c r="G70" s="149"/>
      <c r="H70" s="149"/>
      <c r="I70" s="39"/>
      <c r="J70" s="17"/>
      <c r="K70" s="17"/>
      <c r="L70" s="18"/>
    </row>
    <row r="71" spans="2:63" s="1" customFormat="1" ht="12" customHeight="1">
      <c r="B71" s="16"/>
      <c r="C71" s="13" t="s">
        <v>47</v>
      </c>
      <c r="D71" s="17"/>
      <c r="E71" s="17"/>
      <c r="F71" s="17"/>
      <c r="G71" s="17"/>
      <c r="H71" s="17"/>
      <c r="I71" s="39"/>
      <c r="J71" s="17"/>
      <c r="K71" s="17"/>
      <c r="L71" s="18"/>
    </row>
    <row r="72" spans="2:63" s="1" customFormat="1" ht="16.5" customHeight="1">
      <c r="B72" s="16"/>
      <c r="C72" s="17"/>
      <c r="D72" s="17"/>
      <c r="E72" s="140" t="str">
        <f>E9</f>
        <v>C - Pomůcky - zeměpis</v>
      </c>
      <c r="F72" s="139"/>
      <c r="G72" s="139"/>
      <c r="H72" s="139"/>
      <c r="I72" s="39"/>
      <c r="J72" s="17"/>
      <c r="K72" s="17"/>
      <c r="L72" s="18"/>
    </row>
    <row r="73" spans="2:63" s="1" customFormat="1" ht="6.95" customHeight="1">
      <c r="B73" s="16"/>
      <c r="C73" s="17"/>
      <c r="D73" s="17"/>
      <c r="E73" s="17"/>
      <c r="F73" s="17"/>
      <c r="G73" s="17"/>
      <c r="H73" s="17"/>
      <c r="I73" s="39"/>
      <c r="J73" s="17"/>
      <c r="K73" s="17"/>
      <c r="L73" s="18"/>
    </row>
    <row r="74" spans="2:63" s="1" customFormat="1" ht="12" customHeight="1">
      <c r="B74" s="16"/>
      <c r="C74" s="13" t="s">
        <v>10</v>
      </c>
      <c r="D74" s="17"/>
      <c r="E74" s="17"/>
      <c r="F74" s="12" t="str">
        <f>F12</f>
        <v>Karlovy Vary</v>
      </c>
      <c r="G74" s="17"/>
      <c r="H74" s="17"/>
      <c r="I74" s="40" t="s">
        <v>12</v>
      </c>
      <c r="J74" s="23" t="e">
        <f>IF(J12="","",J12)</f>
        <v>#REF!</v>
      </c>
      <c r="K74" s="17"/>
      <c r="L74" s="18"/>
    </row>
    <row r="75" spans="2:63" s="1" customFormat="1" ht="6.95" customHeight="1">
      <c r="B75" s="16"/>
      <c r="C75" s="17"/>
      <c r="D75" s="17"/>
      <c r="E75" s="17"/>
      <c r="F75" s="17"/>
      <c r="G75" s="17"/>
      <c r="H75" s="17"/>
      <c r="I75" s="39"/>
      <c r="J75" s="17"/>
      <c r="K75" s="17"/>
      <c r="L75" s="18"/>
    </row>
    <row r="76" spans="2:63" s="1" customFormat="1" ht="24.95" customHeight="1">
      <c r="B76" s="16"/>
      <c r="C76" s="13" t="s">
        <v>13</v>
      </c>
      <c r="D76" s="17"/>
      <c r="E76" s="17"/>
      <c r="F76" s="12" t="str">
        <f>E15</f>
        <v>Statutární město Karlovy Vary</v>
      </c>
      <c r="G76" s="17"/>
      <c r="H76" s="17"/>
      <c r="I76" s="40" t="s">
        <v>18</v>
      </c>
      <c r="J76" s="15" t="str">
        <f>E21</f>
        <v>BPO spol. s r.o.,Lidická 1239,36317 OSTROV</v>
      </c>
      <c r="K76" s="17"/>
      <c r="L76" s="18"/>
    </row>
    <row r="77" spans="2:63" s="1" customFormat="1" ht="13.7" customHeight="1">
      <c r="B77" s="16"/>
      <c r="C77" s="13" t="s">
        <v>17</v>
      </c>
      <c r="D77" s="17"/>
      <c r="E77" s="17"/>
      <c r="F77" s="12" t="e">
        <f>IF(E18="","",E18)</f>
        <v>#REF!</v>
      </c>
      <c r="G77" s="17"/>
      <c r="H77" s="17"/>
      <c r="I77" s="40" t="s">
        <v>21</v>
      </c>
      <c r="J77" s="15" t="str">
        <f>E24</f>
        <v>Tomanová Ing</v>
      </c>
      <c r="K77" s="17"/>
      <c r="L77" s="18"/>
    </row>
    <row r="78" spans="2:63" s="1" customFormat="1" ht="10.35" customHeight="1">
      <c r="B78" s="16"/>
      <c r="C78" s="17"/>
      <c r="D78" s="17"/>
      <c r="E78" s="17"/>
      <c r="F78" s="17"/>
      <c r="G78" s="17"/>
      <c r="H78" s="17"/>
      <c r="I78" s="39"/>
      <c r="J78" s="17"/>
      <c r="K78" s="17"/>
      <c r="L78" s="18"/>
    </row>
    <row r="79" spans="2:63" s="4" customFormat="1" ht="29.25" customHeight="1">
      <c r="B79" s="77"/>
      <c r="C79" s="78" t="s">
        <v>54</v>
      </c>
      <c r="D79" s="79" t="s">
        <v>38</v>
      </c>
      <c r="E79" s="79" t="s">
        <v>36</v>
      </c>
      <c r="F79" s="79" t="s">
        <v>37</v>
      </c>
      <c r="G79" s="79" t="s">
        <v>55</v>
      </c>
      <c r="H79" s="79" t="s">
        <v>56</v>
      </c>
      <c r="I79" s="80" t="s">
        <v>57</v>
      </c>
      <c r="J79" s="79" t="s">
        <v>50</v>
      </c>
      <c r="K79" s="81" t="s">
        <v>58</v>
      </c>
      <c r="L79" s="82"/>
      <c r="M79" s="26" t="s">
        <v>0</v>
      </c>
      <c r="N79" s="27" t="s">
        <v>27</v>
      </c>
      <c r="O79" s="27" t="s">
        <v>59</v>
      </c>
      <c r="P79" s="27" t="s">
        <v>60</v>
      </c>
      <c r="Q79" s="27" t="s">
        <v>61</v>
      </c>
      <c r="R79" s="27" t="s">
        <v>62</v>
      </c>
      <c r="S79" s="27" t="s">
        <v>63</v>
      </c>
      <c r="T79" s="28" t="s">
        <v>64</v>
      </c>
    </row>
    <row r="80" spans="2:63" s="1" customFormat="1" ht="22.9" customHeight="1">
      <c r="B80" s="16"/>
      <c r="C80" s="31" t="s">
        <v>65</v>
      </c>
      <c r="D80" s="17"/>
      <c r="E80" s="17"/>
      <c r="F80" s="17"/>
      <c r="G80" s="17"/>
      <c r="H80" s="17"/>
      <c r="I80" s="39"/>
      <c r="J80" s="83">
        <f>BK80</f>
        <v>0</v>
      </c>
      <c r="K80" s="17"/>
      <c r="L80" s="18"/>
      <c r="M80" s="29"/>
      <c r="N80" s="30"/>
      <c r="O80" s="30"/>
      <c r="P80" s="84">
        <f>P81</f>
        <v>0</v>
      </c>
      <c r="Q80" s="30"/>
      <c r="R80" s="84">
        <f>R81</f>
        <v>0</v>
      </c>
      <c r="S80" s="30"/>
      <c r="T80" s="85">
        <f>T81</f>
        <v>0</v>
      </c>
      <c r="AT80" s="8" t="s">
        <v>39</v>
      </c>
      <c r="AU80" s="8" t="s">
        <v>52</v>
      </c>
      <c r="BK80" s="86">
        <f>BK81</f>
        <v>0</v>
      </c>
    </row>
    <row r="81" spans="2:65" s="5" customFormat="1" ht="25.9" customHeight="1">
      <c r="B81" s="87"/>
      <c r="C81" s="88"/>
      <c r="D81" s="89" t="s">
        <v>39</v>
      </c>
      <c r="E81" s="90" t="s">
        <v>41</v>
      </c>
      <c r="F81" s="90" t="s">
        <v>178</v>
      </c>
      <c r="G81" s="88"/>
      <c r="H81" s="88"/>
      <c r="I81" s="91"/>
      <c r="J81" s="92">
        <f>BK81</f>
        <v>0</v>
      </c>
      <c r="K81" s="88"/>
      <c r="L81" s="93"/>
      <c r="M81" s="94"/>
      <c r="N81" s="95"/>
      <c r="O81" s="95"/>
      <c r="P81" s="96">
        <f>SUM(P82:P108)</f>
        <v>0</v>
      </c>
      <c r="Q81" s="95"/>
      <c r="R81" s="96">
        <f>SUM(R82:R108)</f>
        <v>0</v>
      </c>
      <c r="S81" s="95"/>
      <c r="T81" s="97">
        <f>SUM(T82:T108)</f>
        <v>0</v>
      </c>
      <c r="AR81" s="98" t="s">
        <v>66</v>
      </c>
      <c r="AT81" s="99" t="s">
        <v>39</v>
      </c>
      <c r="AU81" s="99" t="s">
        <v>40</v>
      </c>
      <c r="AY81" s="98" t="s">
        <v>67</v>
      </c>
      <c r="BK81" s="100">
        <f>SUM(BK82:BK108)</f>
        <v>0</v>
      </c>
    </row>
    <row r="82" spans="2:65" s="1" customFormat="1" ht="16.5" customHeight="1">
      <c r="B82" s="16"/>
      <c r="C82" s="126" t="s">
        <v>42</v>
      </c>
      <c r="D82" s="126" t="s">
        <v>85</v>
      </c>
      <c r="E82" s="127" t="s">
        <v>94</v>
      </c>
      <c r="F82" s="128" t="s">
        <v>179</v>
      </c>
      <c r="G82" s="129" t="s">
        <v>68</v>
      </c>
      <c r="H82" s="130">
        <v>1</v>
      </c>
      <c r="I82" s="131"/>
      <c r="J82" s="132">
        <f>ROUND(I82*H82,2)</f>
        <v>0</v>
      </c>
      <c r="K82" s="128" t="s">
        <v>0</v>
      </c>
      <c r="L82" s="18"/>
      <c r="M82" s="133" t="s">
        <v>0</v>
      </c>
      <c r="N82" s="134" t="s">
        <v>28</v>
      </c>
      <c r="O82" s="25"/>
      <c r="P82" s="101">
        <f>O82*H82</f>
        <v>0</v>
      </c>
      <c r="Q82" s="101">
        <v>0</v>
      </c>
      <c r="R82" s="101">
        <f>Q82*H82</f>
        <v>0</v>
      </c>
      <c r="S82" s="101">
        <v>0</v>
      </c>
      <c r="T82" s="102">
        <f>S82*H82</f>
        <v>0</v>
      </c>
      <c r="AR82" s="8" t="s">
        <v>96</v>
      </c>
      <c r="AT82" s="8" t="s">
        <v>85</v>
      </c>
      <c r="AU82" s="8" t="s">
        <v>42</v>
      </c>
      <c r="AY82" s="8" t="s">
        <v>67</v>
      </c>
      <c r="BE82" s="103">
        <f>IF(N82="základní",J82,0)</f>
        <v>0</v>
      </c>
      <c r="BF82" s="103">
        <f>IF(N82="snížená",J82,0)</f>
        <v>0</v>
      </c>
      <c r="BG82" s="103">
        <f>IF(N82="zákl. přenesená",J82,0)</f>
        <v>0</v>
      </c>
      <c r="BH82" s="103">
        <f>IF(N82="sníž. přenesená",J82,0)</f>
        <v>0</v>
      </c>
      <c r="BI82" s="103">
        <f>IF(N82="nulová",J82,0)</f>
        <v>0</v>
      </c>
      <c r="BJ82" s="8" t="s">
        <v>42</v>
      </c>
      <c r="BK82" s="103">
        <f>ROUND(I82*H82,2)</f>
        <v>0</v>
      </c>
      <c r="BL82" s="8" t="s">
        <v>96</v>
      </c>
      <c r="BM82" s="8" t="s">
        <v>66</v>
      </c>
    </row>
    <row r="83" spans="2:65" s="6" customFormat="1" ht="11.25">
      <c r="B83" s="104"/>
      <c r="C83" s="105"/>
      <c r="D83" s="106" t="s">
        <v>71</v>
      </c>
      <c r="E83" s="107" t="s">
        <v>0</v>
      </c>
      <c r="F83" s="108" t="s">
        <v>72</v>
      </c>
      <c r="G83" s="105"/>
      <c r="H83" s="107" t="s">
        <v>0</v>
      </c>
      <c r="I83" s="109"/>
      <c r="J83" s="105"/>
      <c r="K83" s="105"/>
      <c r="L83" s="110"/>
      <c r="M83" s="111"/>
      <c r="N83" s="112"/>
      <c r="O83" s="112"/>
      <c r="P83" s="112"/>
      <c r="Q83" s="112"/>
      <c r="R83" s="112"/>
      <c r="S83" s="112"/>
      <c r="T83" s="113"/>
      <c r="AT83" s="114" t="s">
        <v>71</v>
      </c>
      <c r="AU83" s="114" t="s">
        <v>42</v>
      </c>
      <c r="AV83" s="6" t="s">
        <v>42</v>
      </c>
      <c r="AW83" s="6" t="s">
        <v>20</v>
      </c>
      <c r="AX83" s="6" t="s">
        <v>40</v>
      </c>
      <c r="AY83" s="114" t="s">
        <v>67</v>
      </c>
    </row>
    <row r="84" spans="2:65" s="7" customFormat="1" ht="11.25">
      <c r="B84" s="115"/>
      <c r="C84" s="116"/>
      <c r="D84" s="106" t="s">
        <v>71</v>
      </c>
      <c r="E84" s="117" t="s">
        <v>0</v>
      </c>
      <c r="F84" s="118" t="s">
        <v>42</v>
      </c>
      <c r="G84" s="116"/>
      <c r="H84" s="119">
        <v>1</v>
      </c>
      <c r="I84" s="120"/>
      <c r="J84" s="116"/>
      <c r="K84" s="116"/>
      <c r="L84" s="121"/>
      <c r="M84" s="122"/>
      <c r="N84" s="123"/>
      <c r="O84" s="123"/>
      <c r="P84" s="123"/>
      <c r="Q84" s="123"/>
      <c r="R84" s="123"/>
      <c r="S84" s="123"/>
      <c r="T84" s="124"/>
      <c r="AT84" s="125" t="s">
        <v>71</v>
      </c>
      <c r="AU84" s="125" t="s">
        <v>42</v>
      </c>
      <c r="AV84" s="7" t="s">
        <v>43</v>
      </c>
      <c r="AW84" s="7" t="s">
        <v>20</v>
      </c>
      <c r="AX84" s="7" t="s">
        <v>42</v>
      </c>
      <c r="AY84" s="125" t="s">
        <v>67</v>
      </c>
    </row>
    <row r="85" spans="2:65" s="1" customFormat="1" ht="16.5" customHeight="1">
      <c r="B85" s="16"/>
      <c r="C85" s="126" t="s">
        <v>43</v>
      </c>
      <c r="D85" s="126" t="s">
        <v>85</v>
      </c>
      <c r="E85" s="127" t="s">
        <v>97</v>
      </c>
      <c r="F85" s="128" t="s">
        <v>180</v>
      </c>
      <c r="G85" s="129" t="s">
        <v>68</v>
      </c>
      <c r="H85" s="130">
        <v>1</v>
      </c>
      <c r="I85" s="131"/>
      <c r="J85" s="132">
        <f>ROUND(I85*H85,2)</f>
        <v>0</v>
      </c>
      <c r="K85" s="128" t="s">
        <v>0</v>
      </c>
      <c r="L85" s="18"/>
      <c r="M85" s="133" t="s">
        <v>0</v>
      </c>
      <c r="N85" s="134" t="s">
        <v>28</v>
      </c>
      <c r="O85" s="25"/>
      <c r="P85" s="101">
        <f>O85*H85</f>
        <v>0</v>
      </c>
      <c r="Q85" s="101">
        <v>0</v>
      </c>
      <c r="R85" s="101">
        <f>Q85*H85</f>
        <v>0</v>
      </c>
      <c r="S85" s="101">
        <v>0</v>
      </c>
      <c r="T85" s="102">
        <f>S85*H85</f>
        <v>0</v>
      </c>
      <c r="AR85" s="8" t="s">
        <v>96</v>
      </c>
      <c r="AT85" s="8" t="s">
        <v>85</v>
      </c>
      <c r="AU85" s="8" t="s">
        <v>42</v>
      </c>
      <c r="AY85" s="8" t="s">
        <v>67</v>
      </c>
      <c r="BE85" s="103">
        <f>IF(N85="základní",J85,0)</f>
        <v>0</v>
      </c>
      <c r="BF85" s="103">
        <f>IF(N85="snížená",J85,0)</f>
        <v>0</v>
      </c>
      <c r="BG85" s="103">
        <f>IF(N85="zákl. přenesená",J85,0)</f>
        <v>0</v>
      </c>
      <c r="BH85" s="103">
        <f>IF(N85="sníž. přenesená",J85,0)</f>
        <v>0</v>
      </c>
      <c r="BI85" s="103">
        <f>IF(N85="nulová",J85,0)</f>
        <v>0</v>
      </c>
      <c r="BJ85" s="8" t="s">
        <v>42</v>
      </c>
      <c r="BK85" s="103">
        <f>ROUND(I85*H85,2)</f>
        <v>0</v>
      </c>
      <c r="BL85" s="8" t="s">
        <v>96</v>
      </c>
      <c r="BM85" s="8" t="s">
        <v>77</v>
      </c>
    </row>
    <row r="86" spans="2:65" s="6" customFormat="1" ht="11.25">
      <c r="B86" s="104"/>
      <c r="C86" s="105"/>
      <c r="D86" s="106" t="s">
        <v>71</v>
      </c>
      <c r="E86" s="107" t="s">
        <v>0</v>
      </c>
      <c r="F86" s="108" t="s">
        <v>72</v>
      </c>
      <c r="G86" s="105"/>
      <c r="H86" s="107" t="s">
        <v>0</v>
      </c>
      <c r="I86" s="109"/>
      <c r="J86" s="105"/>
      <c r="K86" s="105"/>
      <c r="L86" s="110"/>
      <c r="M86" s="111"/>
      <c r="N86" s="112"/>
      <c r="O86" s="112"/>
      <c r="P86" s="112"/>
      <c r="Q86" s="112"/>
      <c r="R86" s="112"/>
      <c r="S86" s="112"/>
      <c r="T86" s="113"/>
      <c r="AT86" s="114" t="s">
        <v>71</v>
      </c>
      <c r="AU86" s="114" t="s">
        <v>42</v>
      </c>
      <c r="AV86" s="6" t="s">
        <v>42</v>
      </c>
      <c r="AW86" s="6" t="s">
        <v>20</v>
      </c>
      <c r="AX86" s="6" t="s">
        <v>40</v>
      </c>
      <c r="AY86" s="114" t="s">
        <v>67</v>
      </c>
    </row>
    <row r="87" spans="2:65" s="7" customFormat="1" ht="11.25">
      <c r="B87" s="115"/>
      <c r="C87" s="116"/>
      <c r="D87" s="106" t="s">
        <v>71</v>
      </c>
      <c r="E87" s="117" t="s">
        <v>0</v>
      </c>
      <c r="F87" s="118" t="s">
        <v>42</v>
      </c>
      <c r="G87" s="116"/>
      <c r="H87" s="119">
        <v>1</v>
      </c>
      <c r="I87" s="120"/>
      <c r="J87" s="116"/>
      <c r="K87" s="116"/>
      <c r="L87" s="121"/>
      <c r="M87" s="122"/>
      <c r="N87" s="123"/>
      <c r="O87" s="123"/>
      <c r="P87" s="123"/>
      <c r="Q87" s="123"/>
      <c r="R87" s="123"/>
      <c r="S87" s="123"/>
      <c r="T87" s="124"/>
      <c r="AT87" s="125" t="s">
        <v>71</v>
      </c>
      <c r="AU87" s="125" t="s">
        <v>42</v>
      </c>
      <c r="AV87" s="7" t="s">
        <v>43</v>
      </c>
      <c r="AW87" s="7" t="s">
        <v>20</v>
      </c>
      <c r="AX87" s="7" t="s">
        <v>42</v>
      </c>
      <c r="AY87" s="125" t="s">
        <v>67</v>
      </c>
    </row>
    <row r="88" spans="2:65" s="1" customFormat="1" ht="16.5" customHeight="1">
      <c r="B88" s="16"/>
      <c r="C88" s="126" t="s">
        <v>74</v>
      </c>
      <c r="D88" s="126" t="s">
        <v>85</v>
      </c>
      <c r="E88" s="127" t="s">
        <v>99</v>
      </c>
      <c r="F88" s="128" t="s">
        <v>181</v>
      </c>
      <c r="G88" s="129" t="s">
        <v>68</v>
      </c>
      <c r="H88" s="130">
        <v>1</v>
      </c>
      <c r="I88" s="131"/>
      <c r="J88" s="132">
        <f>ROUND(I88*H88,2)</f>
        <v>0</v>
      </c>
      <c r="K88" s="128" t="s">
        <v>0</v>
      </c>
      <c r="L88" s="18"/>
      <c r="M88" s="133" t="s">
        <v>0</v>
      </c>
      <c r="N88" s="134" t="s">
        <v>28</v>
      </c>
      <c r="O88" s="25"/>
      <c r="P88" s="101">
        <f>O88*H88</f>
        <v>0</v>
      </c>
      <c r="Q88" s="101">
        <v>0</v>
      </c>
      <c r="R88" s="101">
        <f>Q88*H88</f>
        <v>0</v>
      </c>
      <c r="S88" s="101">
        <v>0</v>
      </c>
      <c r="T88" s="102">
        <f>S88*H88</f>
        <v>0</v>
      </c>
      <c r="AR88" s="8" t="s">
        <v>96</v>
      </c>
      <c r="AT88" s="8" t="s">
        <v>85</v>
      </c>
      <c r="AU88" s="8" t="s">
        <v>42</v>
      </c>
      <c r="AY88" s="8" t="s">
        <v>67</v>
      </c>
      <c r="BE88" s="103">
        <f>IF(N88="základní",J88,0)</f>
        <v>0</v>
      </c>
      <c r="BF88" s="103">
        <f>IF(N88="snížená",J88,0)</f>
        <v>0</v>
      </c>
      <c r="BG88" s="103">
        <f>IF(N88="zákl. přenesená",J88,0)</f>
        <v>0</v>
      </c>
      <c r="BH88" s="103">
        <f>IF(N88="sníž. přenesená",J88,0)</f>
        <v>0</v>
      </c>
      <c r="BI88" s="103">
        <f>IF(N88="nulová",J88,0)</f>
        <v>0</v>
      </c>
      <c r="BJ88" s="8" t="s">
        <v>42</v>
      </c>
      <c r="BK88" s="103">
        <f>ROUND(I88*H88,2)</f>
        <v>0</v>
      </c>
      <c r="BL88" s="8" t="s">
        <v>96</v>
      </c>
      <c r="BM88" s="8" t="s">
        <v>73</v>
      </c>
    </row>
    <row r="89" spans="2:65" s="6" customFormat="1" ht="11.25">
      <c r="B89" s="104"/>
      <c r="C89" s="105"/>
      <c r="D89" s="106" t="s">
        <v>71</v>
      </c>
      <c r="E89" s="107" t="s">
        <v>0</v>
      </c>
      <c r="F89" s="108" t="s">
        <v>72</v>
      </c>
      <c r="G89" s="105"/>
      <c r="H89" s="107" t="s">
        <v>0</v>
      </c>
      <c r="I89" s="109"/>
      <c r="J89" s="105"/>
      <c r="K89" s="105"/>
      <c r="L89" s="110"/>
      <c r="M89" s="111"/>
      <c r="N89" s="112"/>
      <c r="O89" s="112"/>
      <c r="P89" s="112"/>
      <c r="Q89" s="112"/>
      <c r="R89" s="112"/>
      <c r="S89" s="112"/>
      <c r="T89" s="113"/>
      <c r="AT89" s="114" t="s">
        <v>71</v>
      </c>
      <c r="AU89" s="114" t="s">
        <v>42</v>
      </c>
      <c r="AV89" s="6" t="s">
        <v>42</v>
      </c>
      <c r="AW89" s="6" t="s">
        <v>20</v>
      </c>
      <c r="AX89" s="6" t="s">
        <v>40</v>
      </c>
      <c r="AY89" s="114" t="s">
        <v>67</v>
      </c>
    </row>
    <row r="90" spans="2:65" s="7" customFormat="1" ht="11.25">
      <c r="B90" s="115"/>
      <c r="C90" s="116"/>
      <c r="D90" s="106" t="s">
        <v>71</v>
      </c>
      <c r="E90" s="117" t="s">
        <v>0</v>
      </c>
      <c r="F90" s="118" t="s">
        <v>42</v>
      </c>
      <c r="G90" s="116"/>
      <c r="H90" s="119">
        <v>1</v>
      </c>
      <c r="I90" s="120"/>
      <c r="J90" s="116"/>
      <c r="K90" s="116"/>
      <c r="L90" s="121"/>
      <c r="M90" s="122"/>
      <c r="N90" s="123"/>
      <c r="O90" s="123"/>
      <c r="P90" s="123"/>
      <c r="Q90" s="123"/>
      <c r="R90" s="123"/>
      <c r="S90" s="123"/>
      <c r="T90" s="124"/>
      <c r="AT90" s="125" t="s">
        <v>71</v>
      </c>
      <c r="AU90" s="125" t="s">
        <v>42</v>
      </c>
      <c r="AV90" s="7" t="s">
        <v>43</v>
      </c>
      <c r="AW90" s="7" t="s">
        <v>20</v>
      </c>
      <c r="AX90" s="7" t="s">
        <v>42</v>
      </c>
      <c r="AY90" s="125" t="s">
        <v>67</v>
      </c>
    </row>
    <row r="91" spans="2:65" s="1" customFormat="1" ht="16.5" customHeight="1">
      <c r="B91" s="16"/>
      <c r="C91" s="126" t="s">
        <v>66</v>
      </c>
      <c r="D91" s="126" t="s">
        <v>85</v>
      </c>
      <c r="E91" s="127" t="s">
        <v>101</v>
      </c>
      <c r="F91" s="128" t="s">
        <v>182</v>
      </c>
      <c r="G91" s="129" t="s">
        <v>68</v>
      </c>
      <c r="H91" s="130">
        <v>1</v>
      </c>
      <c r="I91" s="131"/>
      <c r="J91" s="132">
        <f>ROUND(I91*H91,2)</f>
        <v>0</v>
      </c>
      <c r="K91" s="128" t="s">
        <v>0</v>
      </c>
      <c r="L91" s="18"/>
      <c r="M91" s="133" t="s">
        <v>0</v>
      </c>
      <c r="N91" s="134" t="s">
        <v>28</v>
      </c>
      <c r="O91" s="25"/>
      <c r="P91" s="101">
        <f>O91*H91</f>
        <v>0</v>
      </c>
      <c r="Q91" s="101">
        <v>0</v>
      </c>
      <c r="R91" s="101">
        <f>Q91*H91</f>
        <v>0</v>
      </c>
      <c r="S91" s="101">
        <v>0</v>
      </c>
      <c r="T91" s="102">
        <f>S91*H91</f>
        <v>0</v>
      </c>
      <c r="AR91" s="8" t="s">
        <v>96</v>
      </c>
      <c r="AT91" s="8" t="s">
        <v>85</v>
      </c>
      <c r="AU91" s="8" t="s">
        <v>42</v>
      </c>
      <c r="AY91" s="8" t="s">
        <v>67</v>
      </c>
      <c r="BE91" s="103">
        <f>IF(N91="základní",J91,0)</f>
        <v>0</v>
      </c>
      <c r="BF91" s="103">
        <f>IF(N91="snížená",J91,0)</f>
        <v>0</v>
      </c>
      <c r="BG91" s="103">
        <f>IF(N91="zákl. přenesená",J91,0)</f>
        <v>0</v>
      </c>
      <c r="BH91" s="103">
        <f>IF(N91="sníž. přenesená",J91,0)</f>
        <v>0</v>
      </c>
      <c r="BI91" s="103">
        <f>IF(N91="nulová",J91,0)</f>
        <v>0</v>
      </c>
      <c r="BJ91" s="8" t="s">
        <v>42</v>
      </c>
      <c r="BK91" s="103">
        <f>ROUND(I91*H91,2)</f>
        <v>0</v>
      </c>
      <c r="BL91" s="8" t="s">
        <v>96</v>
      </c>
      <c r="BM91" s="8" t="s">
        <v>80</v>
      </c>
    </row>
    <row r="92" spans="2:65" s="6" customFormat="1" ht="11.25">
      <c r="B92" s="104"/>
      <c r="C92" s="105"/>
      <c r="D92" s="106" t="s">
        <v>71</v>
      </c>
      <c r="E92" s="107" t="s">
        <v>0</v>
      </c>
      <c r="F92" s="108" t="s">
        <v>72</v>
      </c>
      <c r="G92" s="105"/>
      <c r="H92" s="107" t="s">
        <v>0</v>
      </c>
      <c r="I92" s="109"/>
      <c r="J92" s="105"/>
      <c r="K92" s="105"/>
      <c r="L92" s="110"/>
      <c r="M92" s="111"/>
      <c r="N92" s="112"/>
      <c r="O92" s="112"/>
      <c r="P92" s="112"/>
      <c r="Q92" s="112"/>
      <c r="R92" s="112"/>
      <c r="S92" s="112"/>
      <c r="T92" s="113"/>
      <c r="AT92" s="114" t="s">
        <v>71</v>
      </c>
      <c r="AU92" s="114" t="s">
        <v>42</v>
      </c>
      <c r="AV92" s="6" t="s">
        <v>42</v>
      </c>
      <c r="AW92" s="6" t="s">
        <v>20</v>
      </c>
      <c r="AX92" s="6" t="s">
        <v>40</v>
      </c>
      <c r="AY92" s="114" t="s">
        <v>67</v>
      </c>
    </row>
    <row r="93" spans="2:65" s="7" customFormat="1" ht="11.25">
      <c r="B93" s="115"/>
      <c r="C93" s="116"/>
      <c r="D93" s="106" t="s">
        <v>71</v>
      </c>
      <c r="E93" s="117" t="s">
        <v>0</v>
      </c>
      <c r="F93" s="118" t="s">
        <v>42</v>
      </c>
      <c r="G93" s="116"/>
      <c r="H93" s="119">
        <v>1</v>
      </c>
      <c r="I93" s="120"/>
      <c r="J93" s="116"/>
      <c r="K93" s="116"/>
      <c r="L93" s="121"/>
      <c r="M93" s="122"/>
      <c r="N93" s="123"/>
      <c r="O93" s="123"/>
      <c r="P93" s="123"/>
      <c r="Q93" s="123"/>
      <c r="R93" s="123"/>
      <c r="S93" s="123"/>
      <c r="T93" s="124"/>
      <c r="AT93" s="125" t="s">
        <v>71</v>
      </c>
      <c r="AU93" s="125" t="s">
        <v>42</v>
      </c>
      <c r="AV93" s="7" t="s">
        <v>43</v>
      </c>
      <c r="AW93" s="7" t="s">
        <v>20</v>
      </c>
      <c r="AX93" s="7" t="s">
        <v>42</v>
      </c>
      <c r="AY93" s="125" t="s">
        <v>67</v>
      </c>
    </row>
    <row r="94" spans="2:65" s="1" customFormat="1" ht="16.5" customHeight="1">
      <c r="B94" s="16"/>
      <c r="C94" s="126" t="s">
        <v>76</v>
      </c>
      <c r="D94" s="126" t="s">
        <v>85</v>
      </c>
      <c r="E94" s="127" t="s">
        <v>103</v>
      </c>
      <c r="F94" s="128" t="s">
        <v>183</v>
      </c>
      <c r="G94" s="129" t="s">
        <v>68</v>
      </c>
      <c r="H94" s="130">
        <v>1</v>
      </c>
      <c r="I94" s="131"/>
      <c r="J94" s="132">
        <f>ROUND(I94*H94,2)</f>
        <v>0</v>
      </c>
      <c r="K94" s="128" t="s">
        <v>0</v>
      </c>
      <c r="L94" s="18"/>
      <c r="M94" s="133" t="s">
        <v>0</v>
      </c>
      <c r="N94" s="134" t="s">
        <v>28</v>
      </c>
      <c r="O94" s="25"/>
      <c r="P94" s="101">
        <f>O94*H94</f>
        <v>0</v>
      </c>
      <c r="Q94" s="101">
        <v>0</v>
      </c>
      <c r="R94" s="101">
        <f>Q94*H94</f>
        <v>0</v>
      </c>
      <c r="S94" s="101">
        <v>0</v>
      </c>
      <c r="T94" s="102">
        <f>S94*H94</f>
        <v>0</v>
      </c>
      <c r="AR94" s="8" t="s">
        <v>96</v>
      </c>
      <c r="AT94" s="8" t="s">
        <v>85</v>
      </c>
      <c r="AU94" s="8" t="s">
        <v>42</v>
      </c>
      <c r="AY94" s="8" t="s">
        <v>67</v>
      </c>
      <c r="BE94" s="103">
        <f>IF(N94="základní",J94,0)</f>
        <v>0</v>
      </c>
      <c r="BF94" s="103">
        <f>IF(N94="snížená",J94,0)</f>
        <v>0</v>
      </c>
      <c r="BG94" s="103">
        <f>IF(N94="zákl. přenesená",J94,0)</f>
        <v>0</v>
      </c>
      <c r="BH94" s="103">
        <f>IF(N94="sníž. přenesená",J94,0)</f>
        <v>0</v>
      </c>
      <c r="BI94" s="103">
        <f>IF(N94="nulová",J94,0)</f>
        <v>0</v>
      </c>
      <c r="BJ94" s="8" t="s">
        <v>42</v>
      </c>
      <c r="BK94" s="103">
        <f>ROUND(I94*H94,2)</f>
        <v>0</v>
      </c>
      <c r="BL94" s="8" t="s">
        <v>96</v>
      </c>
      <c r="BM94" s="8" t="s">
        <v>82</v>
      </c>
    </row>
    <row r="95" spans="2:65" s="6" customFormat="1" ht="11.25">
      <c r="B95" s="104"/>
      <c r="C95" s="105"/>
      <c r="D95" s="106" t="s">
        <v>71</v>
      </c>
      <c r="E95" s="107" t="s">
        <v>0</v>
      </c>
      <c r="F95" s="108" t="s">
        <v>72</v>
      </c>
      <c r="G95" s="105"/>
      <c r="H95" s="107" t="s">
        <v>0</v>
      </c>
      <c r="I95" s="109"/>
      <c r="J95" s="105"/>
      <c r="K95" s="105"/>
      <c r="L95" s="110"/>
      <c r="M95" s="111"/>
      <c r="N95" s="112"/>
      <c r="O95" s="112"/>
      <c r="P95" s="112"/>
      <c r="Q95" s="112"/>
      <c r="R95" s="112"/>
      <c r="S95" s="112"/>
      <c r="T95" s="113"/>
      <c r="AT95" s="114" t="s">
        <v>71</v>
      </c>
      <c r="AU95" s="114" t="s">
        <v>42</v>
      </c>
      <c r="AV95" s="6" t="s">
        <v>42</v>
      </c>
      <c r="AW95" s="6" t="s">
        <v>20</v>
      </c>
      <c r="AX95" s="6" t="s">
        <v>40</v>
      </c>
      <c r="AY95" s="114" t="s">
        <v>67</v>
      </c>
    </row>
    <row r="96" spans="2:65" s="7" customFormat="1" ht="11.25">
      <c r="B96" s="115"/>
      <c r="C96" s="116"/>
      <c r="D96" s="106" t="s">
        <v>71</v>
      </c>
      <c r="E96" s="117" t="s">
        <v>0</v>
      </c>
      <c r="F96" s="118" t="s">
        <v>42</v>
      </c>
      <c r="G96" s="116"/>
      <c r="H96" s="119">
        <v>1</v>
      </c>
      <c r="I96" s="120"/>
      <c r="J96" s="116"/>
      <c r="K96" s="116"/>
      <c r="L96" s="121"/>
      <c r="M96" s="122"/>
      <c r="N96" s="123"/>
      <c r="O96" s="123"/>
      <c r="P96" s="123"/>
      <c r="Q96" s="123"/>
      <c r="R96" s="123"/>
      <c r="S96" s="123"/>
      <c r="T96" s="124"/>
      <c r="AT96" s="125" t="s">
        <v>71</v>
      </c>
      <c r="AU96" s="125" t="s">
        <v>42</v>
      </c>
      <c r="AV96" s="7" t="s">
        <v>43</v>
      </c>
      <c r="AW96" s="7" t="s">
        <v>20</v>
      </c>
      <c r="AX96" s="7" t="s">
        <v>42</v>
      </c>
      <c r="AY96" s="125" t="s">
        <v>67</v>
      </c>
    </row>
    <row r="97" spans="2:65" s="1" customFormat="1" ht="16.5" customHeight="1">
      <c r="B97" s="16"/>
      <c r="C97" s="126" t="s">
        <v>77</v>
      </c>
      <c r="D97" s="126" t="s">
        <v>85</v>
      </c>
      <c r="E97" s="127" t="s">
        <v>105</v>
      </c>
      <c r="F97" s="128" t="s">
        <v>184</v>
      </c>
      <c r="G97" s="129" t="s">
        <v>68</v>
      </c>
      <c r="H97" s="130">
        <v>1</v>
      </c>
      <c r="I97" s="131"/>
      <c r="J97" s="132">
        <f>ROUND(I97*H97,2)</f>
        <v>0</v>
      </c>
      <c r="K97" s="128" t="s">
        <v>0</v>
      </c>
      <c r="L97" s="18"/>
      <c r="M97" s="133" t="s">
        <v>0</v>
      </c>
      <c r="N97" s="134" t="s">
        <v>28</v>
      </c>
      <c r="O97" s="25"/>
      <c r="P97" s="101">
        <f>O97*H97</f>
        <v>0</v>
      </c>
      <c r="Q97" s="101">
        <v>0</v>
      </c>
      <c r="R97" s="101">
        <f>Q97*H97</f>
        <v>0</v>
      </c>
      <c r="S97" s="101">
        <v>0</v>
      </c>
      <c r="T97" s="102">
        <f>S97*H97</f>
        <v>0</v>
      </c>
      <c r="AR97" s="8" t="s">
        <v>96</v>
      </c>
      <c r="AT97" s="8" t="s">
        <v>85</v>
      </c>
      <c r="AU97" s="8" t="s">
        <v>42</v>
      </c>
      <c r="AY97" s="8" t="s">
        <v>67</v>
      </c>
      <c r="BE97" s="103">
        <f>IF(N97="základní",J97,0)</f>
        <v>0</v>
      </c>
      <c r="BF97" s="103">
        <f>IF(N97="snížená",J97,0)</f>
        <v>0</v>
      </c>
      <c r="BG97" s="103">
        <f>IF(N97="zákl. přenesená",J97,0)</f>
        <v>0</v>
      </c>
      <c r="BH97" s="103">
        <f>IF(N97="sníž. přenesená",J97,0)</f>
        <v>0</v>
      </c>
      <c r="BI97" s="103">
        <f>IF(N97="nulová",J97,0)</f>
        <v>0</v>
      </c>
      <c r="BJ97" s="8" t="s">
        <v>42</v>
      </c>
      <c r="BK97" s="103">
        <f>ROUND(I97*H97,2)</f>
        <v>0</v>
      </c>
      <c r="BL97" s="8" t="s">
        <v>96</v>
      </c>
      <c r="BM97" s="8" t="s">
        <v>84</v>
      </c>
    </row>
    <row r="98" spans="2:65" s="6" customFormat="1" ht="11.25">
      <c r="B98" s="104"/>
      <c r="C98" s="105"/>
      <c r="D98" s="106" t="s">
        <v>71</v>
      </c>
      <c r="E98" s="107" t="s">
        <v>0</v>
      </c>
      <c r="F98" s="108" t="s">
        <v>72</v>
      </c>
      <c r="G98" s="105"/>
      <c r="H98" s="107" t="s">
        <v>0</v>
      </c>
      <c r="I98" s="109"/>
      <c r="J98" s="105"/>
      <c r="K98" s="105"/>
      <c r="L98" s="110"/>
      <c r="M98" s="111"/>
      <c r="N98" s="112"/>
      <c r="O98" s="112"/>
      <c r="P98" s="112"/>
      <c r="Q98" s="112"/>
      <c r="R98" s="112"/>
      <c r="S98" s="112"/>
      <c r="T98" s="113"/>
      <c r="AT98" s="114" t="s">
        <v>71</v>
      </c>
      <c r="AU98" s="114" t="s">
        <v>42</v>
      </c>
      <c r="AV98" s="6" t="s">
        <v>42</v>
      </c>
      <c r="AW98" s="6" t="s">
        <v>20</v>
      </c>
      <c r="AX98" s="6" t="s">
        <v>40</v>
      </c>
      <c r="AY98" s="114" t="s">
        <v>67</v>
      </c>
    </row>
    <row r="99" spans="2:65" s="7" customFormat="1" ht="11.25">
      <c r="B99" s="115"/>
      <c r="C99" s="116"/>
      <c r="D99" s="106" t="s">
        <v>71</v>
      </c>
      <c r="E99" s="117" t="s">
        <v>0</v>
      </c>
      <c r="F99" s="118" t="s">
        <v>42</v>
      </c>
      <c r="G99" s="116"/>
      <c r="H99" s="119">
        <v>1</v>
      </c>
      <c r="I99" s="120"/>
      <c r="J99" s="116"/>
      <c r="K99" s="116"/>
      <c r="L99" s="121"/>
      <c r="M99" s="122"/>
      <c r="N99" s="123"/>
      <c r="O99" s="123"/>
      <c r="P99" s="123"/>
      <c r="Q99" s="123"/>
      <c r="R99" s="123"/>
      <c r="S99" s="123"/>
      <c r="T99" s="124"/>
      <c r="AT99" s="125" t="s">
        <v>71</v>
      </c>
      <c r="AU99" s="125" t="s">
        <v>42</v>
      </c>
      <c r="AV99" s="7" t="s">
        <v>43</v>
      </c>
      <c r="AW99" s="7" t="s">
        <v>20</v>
      </c>
      <c r="AX99" s="7" t="s">
        <v>42</v>
      </c>
      <c r="AY99" s="125" t="s">
        <v>67</v>
      </c>
    </row>
    <row r="100" spans="2:65" s="1" customFormat="1" ht="16.5" customHeight="1">
      <c r="B100" s="16"/>
      <c r="C100" s="126" t="s">
        <v>78</v>
      </c>
      <c r="D100" s="126" t="s">
        <v>85</v>
      </c>
      <c r="E100" s="127" t="s">
        <v>107</v>
      </c>
      <c r="F100" s="128" t="s">
        <v>185</v>
      </c>
      <c r="G100" s="129" t="s">
        <v>68</v>
      </c>
      <c r="H100" s="130">
        <v>1</v>
      </c>
      <c r="I100" s="131"/>
      <c r="J100" s="132">
        <f>ROUND(I100*H100,2)</f>
        <v>0</v>
      </c>
      <c r="K100" s="128" t="s">
        <v>0</v>
      </c>
      <c r="L100" s="18"/>
      <c r="M100" s="133" t="s">
        <v>0</v>
      </c>
      <c r="N100" s="134" t="s">
        <v>28</v>
      </c>
      <c r="O100" s="25"/>
      <c r="P100" s="101">
        <f>O100*H100</f>
        <v>0</v>
      </c>
      <c r="Q100" s="101">
        <v>0</v>
      </c>
      <c r="R100" s="101">
        <f>Q100*H100</f>
        <v>0</v>
      </c>
      <c r="S100" s="101">
        <v>0</v>
      </c>
      <c r="T100" s="102">
        <f>S100*H100</f>
        <v>0</v>
      </c>
      <c r="AR100" s="8" t="s">
        <v>96</v>
      </c>
      <c r="AT100" s="8" t="s">
        <v>85</v>
      </c>
      <c r="AU100" s="8" t="s">
        <v>42</v>
      </c>
      <c r="AY100" s="8" t="s">
        <v>67</v>
      </c>
      <c r="BE100" s="103">
        <f>IF(N100="základní",J100,0)</f>
        <v>0</v>
      </c>
      <c r="BF100" s="103">
        <f>IF(N100="snížená",J100,0)</f>
        <v>0</v>
      </c>
      <c r="BG100" s="103">
        <f>IF(N100="zákl. přenesená",J100,0)</f>
        <v>0</v>
      </c>
      <c r="BH100" s="103">
        <f>IF(N100="sníž. přenesená",J100,0)</f>
        <v>0</v>
      </c>
      <c r="BI100" s="103">
        <f>IF(N100="nulová",J100,0)</f>
        <v>0</v>
      </c>
      <c r="BJ100" s="8" t="s">
        <v>42</v>
      </c>
      <c r="BK100" s="103">
        <f>ROUND(I100*H100,2)</f>
        <v>0</v>
      </c>
      <c r="BL100" s="8" t="s">
        <v>96</v>
      </c>
      <c r="BM100" s="8" t="s">
        <v>70</v>
      </c>
    </row>
    <row r="101" spans="2:65" s="6" customFormat="1" ht="11.25">
      <c r="B101" s="104"/>
      <c r="C101" s="105"/>
      <c r="D101" s="106" t="s">
        <v>71</v>
      </c>
      <c r="E101" s="107" t="s">
        <v>0</v>
      </c>
      <c r="F101" s="108" t="s">
        <v>72</v>
      </c>
      <c r="G101" s="105"/>
      <c r="H101" s="107" t="s">
        <v>0</v>
      </c>
      <c r="I101" s="109"/>
      <c r="J101" s="105"/>
      <c r="K101" s="105"/>
      <c r="L101" s="110"/>
      <c r="M101" s="111"/>
      <c r="N101" s="112"/>
      <c r="O101" s="112"/>
      <c r="P101" s="112"/>
      <c r="Q101" s="112"/>
      <c r="R101" s="112"/>
      <c r="S101" s="112"/>
      <c r="T101" s="113"/>
      <c r="AT101" s="114" t="s">
        <v>71</v>
      </c>
      <c r="AU101" s="114" t="s">
        <v>42</v>
      </c>
      <c r="AV101" s="6" t="s">
        <v>42</v>
      </c>
      <c r="AW101" s="6" t="s">
        <v>20</v>
      </c>
      <c r="AX101" s="6" t="s">
        <v>40</v>
      </c>
      <c r="AY101" s="114" t="s">
        <v>67</v>
      </c>
    </row>
    <row r="102" spans="2:65" s="7" customFormat="1" ht="11.25">
      <c r="B102" s="115"/>
      <c r="C102" s="116"/>
      <c r="D102" s="106" t="s">
        <v>71</v>
      </c>
      <c r="E102" s="117" t="s">
        <v>0</v>
      </c>
      <c r="F102" s="118" t="s">
        <v>42</v>
      </c>
      <c r="G102" s="116"/>
      <c r="H102" s="119">
        <v>1</v>
      </c>
      <c r="I102" s="120"/>
      <c r="J102" s="116"/>
      <c r="K102" s="116"/>
      <c r="L102" s="121"/>
      <c r="M102" s="122"/>
      <c r="N102" s="123"/>
      <c r="O102" s="123"/>
      <c r="P102" s="123"/>
      <c r="Q102" s="123"/>
      <c r="R102" s="123"/>
      <c r="S102" s="123"/>
      <c r="T102" s="124"/>
      <c r="AT102" s="125" t="s">
        <v>71</v>
      </c>
      <c r="AU102" s="125" t="s">
        <v>42</v>
      </c>
      <c r="AV102" s="7" t="s">
        <v>43</v>
      </c>
      <c r="AW102" s="7" t="s">
        <v>20</v>
      </c>
      <c r="AX102" s="7" t="s">
        <v>42</v>
      </c>
      <c r="AY102" s="125" t="s">
        <v>67</v>
      </c>
    </row>
    <row r="103" spans="2:65" s="1" customFormat="1" ht="16.5" customHeight="1">
      <c r="B103" s="16"/>
      <c r="C103" s="126" t="s">
        <v>73</v>
      </c>
      <c r="D103" s="126" t="s">
        <v>85</v>
      </c>
      <c r="E103" s="127" t="s">
        <v>109</v>
      </c>
      <c r="F103" s="128" t="s">
        <v>186</v>
      </c>
      <c r="G103" s="129" t="s">
        <v>68</v>
      </c>
      <c r="H103" s="130">
        <v>1</v>
      </c>
      <c r="I103" s="131"/>
      <c r="J103" s="132">
        <f>ROUND(I103*H103,2)</f>
        <v>0</v>
      </c>
      <c r="K103" s="128" t="s">
        <v>0</v>
      </c>
      <c r="L103" s="18"/>
      <c r="M103" s="133" t="s">
        <v>0</v>
      </c>
      <c r="N103" s="134" t="s">
        <v>28</v>
      </c>
      <c r="O103" s="25"/>
      <c r="P103" s="101">
        <f>O103*H103</f>
        <v>0</v>
      </c>
      <c r="Q103" s="101">
        <v>0</v>
      </c>
      <c r="R103" s="101">
        <f>Q103*H103</f>
        <v>0</v>
      </c>
      <c r="S103" s="101">
        <v>0</v>
      </c>
      <c r="T103" s="102">
        <f>S103*H103</f>
        <v>0</v>
      </c>
      <c r="AR103" s="8" t="s">
        <v>96</v>
      </c>
      <c r="AT103" s="8" t="s">
        <v>85</v>
      </c>
      <c r="AU103" s="8" t="s">
        <v>42</v>
      </c>
      <c r="AY103" s="8" t="s">
        <v>67</v>
      </c>
      <c r="BE103" s="103">
        <f>IF(N103="základní",J103,0)</f>
        <v>0</v>
      </c>
      <c r="BF103" s="103">
        <f>IF(N103="snížená",J103,0)</f>
        <v>0</v>
      </c>
      <c r="BG103" s="103">
        <f>IF(N103="zákl. přenesená",J103,0)</f>
        <v>0</v>
      </c>
      <c r="BH103" s="103">
        <f>IF(N103="sníž. přenesená",J103,0)</f>
        <v>0</v>
      </c>
      <c r="BI103" s="103">
        <f>IF(N103="nulová",J103,0)</f>
        <v>0</v>
      </c>
      <c r="BJ103" s="8" t="s">
        <v>42</v>
      </c>
      <c r="BK103" s="103">
        <f>ROUND(I103*H103,2)</f>
        <v>0</v>
      </c>
      <c r="BL103" s="8" t="s">
        <v>96</v>
      </c>
      <c r="BM103" s="8" t="s">
        <v>88</v>
      </c>
    </row>
    <row r="104" spans="2:65" s="6" customFormat="1" ht="11.25">
      <c r="B104" s="104"/>
      <c r="C104" s="105"/>
      <c r="D104" s="106" t="s">
        <v>71</v>
      </c>
      <c r="E104" s="107" t="s">
        <v>0</v>
      </c>
      <c r="F104" s="108" t="s">
        <v>72</v>
      </c>
      <c r="G104" s="105"/>
      <c r="H104" s="107" t="s">
        <v>0</v>
      </c>
      <c r="I104" s="109"/>
      <c r="J104" s="105"/>
      <c r="K104" s="105"/>
      <c r="L104" s="110"/>
      <c r="M104" s="111"/>
      <c r="N104" s="112"/>
      <c r="O104" s="112"/>
      <c r="P104" s="112"/>
      <c r="Q104" s="112"/>
      <c r="R104" s="112"/>
      <c r="S104" s="112"/>
      <c r="T104" s="113"/>
      <c r="AT104" s="114" t="s">
        <v>71</v>
      </c>
      <c r="AU104" s="114" t="s">
        <v>42</v>
      </c>
      <c r="AV104" s="6" t="s">
        <v>42</v>
      </c>
      <c r="AW104" s="6" t="s">
        <v>20</v>
      </c>
      <c r="AX104" s="6" t="s">
        <v>40</v>
      </c>
      <c r="AY104" s="114" t="s">
        <v>67</v>
      </c>
    </row>
    <row r="105" spans="2:65" s="7" customFormat="1" ht="11.25">
      <c r="B105" s="115"/>
      <c r="C105" s="116"/>
      <c r="D105" s="106" t="s">
        <v>71</v>
      </c>
      <c r="E105" s="117" t="s">
        <v>0</v>
      </c>
      <c r="F105" s="118" t="s">
        <v>42</v>
      </c>
      <c r="G105" s="116"/>
      <c r="H105" s="119">
        <v>1</v>
      </c>
      <c r="I105" s="120"/>
      <c r="J105" s="116"/>
      <c r="K105" s="116"/>
      <c r="L105" s="121"/>
      <c r="M105" s="122"/>
      <c r="N105" s="123"/>
      <c r="O105" s="123"/>
      <c r="P105" s="123"/>
      <c r="Q105" s="123"/>
      <c r="R105" s="123"/>
      <c r="S105" s="123"/>
      <c r="T105" s="124"/>
      <c r="AT105" s="125" t="s">
        <v>71</v>
      </c>
      <c r="AU105" s="125" t="s">
        <v>42</v>
      </c>
      <c r="AV105" s="7" t="s">
        <v>43</v>
      </c>
      <c r="AW105" s="7" t="s">
        <v>20</v>
      </c>
      <c r="AX105" s="7" t="s">
        <v>42</v>
      </c>
      <c r="AY105" s="125" t="s">
        <v>67</v>
      </c>
    </row>
    <row r="106" spans="2:65" s="1" customFormat="1" ht="16.5" customHeight="1">
      <c r="B106" s="16"/>
      <c r="C106" s="126" t="s">
        <v>79</v>
      </c>
      <c r="D106" s="126" t="s">
        <v>85</v>
      </c>
      <c r="E106" s="127" t="s">
        <v>111</v>
      </c>
      <c r="F106" s="128" t="s">
        <v>187</v>
      </c>
      <c r="G106" s="129" t="s">
        <v>68</v>
      </c>
      <c r="H106" s="130">
        <v>15</v>
      </c>
      <c r="I106" s="131"/>
      <c r="J106" s="132">
        <f>ROUND(I106*H106,2)</f>
        <v>0</v>
      </c>
      <c r="K106" s="128" t="s">
        <v>0</v>
      </c>
      <c r="L106" s="18"/>
      <c r="M106" s="133" t="s">
        <v>0</v>
      </c>
      <c r="N106" s="134" t="s">
        <v>28</v>
      </c>
      <c r="O106" s="25"/>
      <c r="P106" s="101">
        <f>O106*H106</f>
        <v>0</v>
      </c>
      <c r="Q106" s="101">
        <v>0</v>
      </c>
      <c r="R106" s="101">
        <f>Q106*H106</f>
        <v>0</v>
      </c>
      <c r="S106" s="101">
        <v>0</v>
      </c>
      <c r="T106" s="102">
        <f>S106*H106</f>
        <v>0</v>
      </c>
      <c r="AR106" s="8" t="s">
        <v>96</v>
      </c>
      <c r="AT106" s="8" t="s">
        <v>85</v>
      </c>
      <c r="AU106" s="8" t="s">
        <v>42</v>
      </c>
      <c r="AY106" s="8" t="s">
        <v>67</v>
      </c>
      <c r="BE106" s="103">
        <f>IF(N106="základní",J106,0)</f>
        <v>0</v>
      </c>
      <c r="BF106" s="103">
        <f>IF(N106="snížená",J106,0)</f>
        <v>0</v>
      </c>
      <c r="BG106" s="103">
        <f>IF(N106="zákl. přenesená",J106,0)</f>
        <v>0</v>
      </c>
      <c r="BH106" s="103">
        <f>IF(N106="sníž. přenesená",J106,0)</f>
        <v>0</v>
      </c>
      <c r="BI106" s="103">
        <f>IF(N106="nulová",J106,0)</f>
        <v>0</v>
      </c>
      <c r="BJ106" s="8" t="s">
        <v>42</v>
      </c>
      <c r="BK106" s="103">
        <f>ROUND(I106*H106,2)</f>
        <v>0</v>
      </c>
      <c r="BL106" s="8" t="s">
        <v>96</v>
      </c>
      <c r="BM106" s="8" t="s">
        <v>113</v>
      </c>
    </row>
    <row r="107" spans="2:65" s="6" customFormat="1" ht="11.25">
      <c r="B107" s="104"/>
      <c r="C107" s="105"/>
      <c r="D107" s="106" t="s">
        <v>71</v>
      </c>
      <c r="E107" s="107" t="s">
        <v>0</v>
      </c>
      <c r="F107" s="108" t="s">
        <v>72</v>
      </c>
      <c r="G107" s="105"/>
      <c r="H107" s="107" t="s">
        <v>0</v>
      </c>
      <c r="I107" s="109"/>
      <c r="J107" s="105"/>
      <c r="K107" s="105"/>
      <c r="L107" s="110"/>
      <c r="M107" s="111"/>
      <c r="N107" s="112"/>
      <c r="O107" s="112"/>
      <c r="P107" s="112"/>
      <c r="Q107" s="112"/>
      <c r="R107" s="112"/>
      <c r="S107" s="112"/>
      <c r="T107" s="113"/>
      <c r="AT107" s="114" t="s">
        <v>71</v>
      </c>
      <c r="AU107" s="114" t="s">
        <v>42</v>
      </c>
      <c r="AV107" s="6" t="s">
        <v>42</v>
      </c>
      <c r="AW107" s="6" t="s">
        <v>20</v>
      </c>
      <c r="AX107" s="6" t="s">
        <v>40</v>
      </c>
      <c r="AY107" s="114" t="s">
        <v>67</v>
      </c>
    </row>
    <row r="108" spans="2:65" s="7" customFormat="1" ht="11.25">
      <c r="B108" s="115"/>
      <c r="C108" s="116"/>
      <c r="D108" s="106" t="s">
        <v>71</v>
      </c>
      <c r="E108" s="117" t="s">
        <v>0</v>
      </c>
      <c r="F108" s="118" t="s">
        <v>3</v>
      </c>
      <c r="G108" s="116"/>
      <c r="H108" s="119">
        <v>15</v>
      </c>
      <c r="I108" s="120"/>
      <c r="J108" s="116"/>
      <c r="K108" s="116"/>
      <c r="L108" s="121"/>
      <c r="M108" s="135"/>
      <c r="N108" s="136"/>
      <c r="O108" s="136"/>
      <c r="P108" s="136"/>
      <c r="Q108" s="136"/>
      <c r="R108" s="136"/>
      <c r="S108" s="136"/>
      <c r="T108" s="137"/>
      <c r="AT108" s="125" t="s">
        <v>71</v>
      </c>
      <c r="AU108" s="125" t="s">
        <v>42</v>
      </c>
      <c r="AV108" s="7" t="s">
        <v>43</v>
      </c>
      <c r="AW108" s="7" t="s">
        <v>20</v>
      </c>
      <c r="AX108" s="7" t="s">
        <v>42</v>
      </c>
      <c r="AY108" s="125" t="s">
        <v>67</v>
      </c>
    </row>
    <row r="109" spans="2:65" s="1" customFormat="1" ht="6.95" customHeight="1">
      <c r="B109" s="19"/>
      <c r="C109" s="20"/>
      <c r="D109" s="20"/>
      <c r="E109" s="20"/>
      <c r="F109" s="20"/>
      <c r="G109" s="20"/>
      <c r="H109" s="20"/>
      <c r="I109" s="61"/>
      <c r="J109" s="20"/>
      <c r="K109" s="20"/>
      <c r="L109" s="18"/>
    </row>
  </sheetData>
  <sheetProtection algorithmName="SHA-512" hashValue="E0cICu3XKxHj1xVLfbeVANG7rJk+qLYS0YvHK43AMPZerGNcxUezSevuH2pECxXw9Ga/6mZaiCyPx19/RD82QA==" saltValue="VIXDrogh3z9I/meYTEArBHF2f6pC6Mfmt7Bu3N7v0vl8gtyMMBC86bYz8Qwuapnh9erOu3bY/luEUpVE5M7/jQ==" spinCount="100000" sheet="1" objects="1" scenarios="1" formatColumns="0" formatRows="0" autoFilter="0"/>
  <autoFilter ref="C79:K108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B - Pomůcky - přírodopis</vt:lpstr>
      <vt:lpstr>C - Pomůcky - zeměpis</vt:lpstr>
      <vt:lpstr>'B - Pomůcky - přírodopis'!Názvy_tisku</vt:lpstr>
      <vt:lpstr>'C - Pomůcky - zeměpis'!Názvy_tisku</vt:lpstr>
      <vt:lpstr>'B - Pomůcky - přírodopis'!Oblast_tisku</vt:lpstr>
      <vt:lpstr>'C - Pomůcky - zeměpis'!Oblast_tisku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Tomanová Vlasta</dc:creator>
  <cp:lastModifiedBy>Daniel Riedl</cp:lastModifiedBy>
  <dcterms:created xsi:type="dcterms:W3CDTF">2019-06-04T14:10:46Z</dcterms:created>
  <dcterms:modified xsi:type="dcterms:W3CDTF">2019-06-05T10:09:57Z</dcterms:modified>
</cp:coreProperties>
</file>